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1227\16招生總量\113招生總量\"/>
    </mc:Choice>
  </mc:AlternateContent>
  <xr:revisionPtr revIDLastSave="0" documentId="13_ncr:1_{FD9CE60D-1564-4D3E-9F97-97BD0D38B816}" xr6:coauthVersionLast="47" xr6:coauthVersionMax="47" xr10:uidLastSave="{00000000-0000-0000-0000-000000000000}"/>
  <bookViews>
    <workbookView xWindow="0" yWindow="780" windowWidth="28800" windowHeight="13200" activeTab="1" xr2:uid="{00000000-000D-0000-FFFF-FFFF00000000}"/>
  </bookViews>
  <sheets>
    <sheet name="108-113運技三系原民二職" sheetId="1" r:id="rId1"/>
    <sheet name="108-113學士班四系" sheetId="7" r:id="rId2"/>
  </sheets>
  <definedNames>
    <definedName name="_xlnm.Print_Titles" localSheetId="0">'108-113運技三系原民二職'!$A:$A,'108-113運技三系原民二職'!$1:$1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H10" i="1"/>
  <c r="F10" i="1"/>
  <c r="H9" i="1"/>
  <c r="F9" i="1"/>
  <c r="H8" i="1"/>
  <c r="G8" i="1"/>
  <c r="E8" i="1"/>
  <c r="D8" i="1"/>
  <c r="C8" i="1"/>
  <c r="B8" i="1"/>
  <c r="H7" i="1"/>
  <c r="F7" i="1"/>
  <c r="H6" i="1"/>
  <c r="F6" i="1"/>
  <c r="H5" i="1"/>
  <c r="F5" i="1"/>
  <c r="AC10" i="7"/>
  <c r="BE10" i="7"/>
  <c r="AA10" i="7"/>
  <c r="R10" i="7"/>
  <c r="BB10" i="7"/>
  <c r="BA10" i="7"/>
  <c r="AZ10" i="7"/>
  <c r="AY10" i="7"/>
  <c r="AX10" i="7"/>
  <c r="AU10" i="7"/>
  <c r="AR10" i="7"/>
  <c r="AQ10" i="7"/>
  <c r="AP10" i="7"/>
  <c r="AO10" i="7"/>
  <c r="AL10" i="7"/>
  <c r="AK10" i="7"/>
  <c r="AG10" i="7"/>
  <c r="Z10" i="7"/>
  <c r="P10" i="7"/>
  <c r="O10" i="7"/>
  <c r="N10" i="7"/>
  <c r="F10" i="7"/>
  <c r="D10" i="7"/>
  <c r="C10" i="7"/>
  <c r="B10" i="7"/>
  <c r="BF9" i="7"/>
  <c r="AX9" i="7"/>
  <c r="AN9" i="7"/>
  <c r="AH9" i="7"/>
  <c r="AF9" i="7"/>
  <c r="AD9" i="7"/>
  <c r="AB9" i="7"/>
  <c r="W9" i="7"/>
  <c r="U9" i="7"/>
  <c r="S9" i="7"/>
  <c r="Q9" i="7"/>
  <c r="K9" i="7"/>
  <c r="I9" i="7"/>
  <c r="G9" i="7"/>
  <c r="E9" i="7"/>
  <c r="BF8" i="7"/>
  <c r="AN8" i="7"/>
  <c r="AH8" i="7"/>
  <c r="AF8" i="7"/>
  <c r="AD8" i="7"/>
  <c r="AB8" i="7"/>
  <c r="W8" i="7"/>
  <c r="U8" i="7"/>
  <c r="S8" i="7"/>
  <c r="Q8" i="7"/>
  <c r="K8" i="7"/>
  <c r="I8" i="7"/>
  <c r="G8" i="7"/>
  <c r="E8" i="7"/>
  <c r="BF7" i="7"/>
  <c r="AN7" i="7"/>
  <c r="AH7" i="7"/>
  <c r="AF7" i="7"/>
  <c r="AD7" i="7"/>
  <c r="AB7" i="7"/>
  <c r="W7" i="7"/>
  <c r="U7" i="7"/>
  <c r="S7" i="7"/>
  <c r="Q7" i="7"/>
  <c r="K7" i="7"/>
  <c r="I7" i="7"/>
  <c r="G7" i="7"/>
  <c r="E7" i="7"/>
  <c r="BF6" i="7"/>
  <c r="AH6" i="7"/>
  <c r="AH10" i="7" s="1"/>
  <c r="AF6" i="7"/>
  <c r="AF10" i="7" s="1"/>
  <c r="AD6" i="7"/>
  <c r="AB6" i="7"/>
  <c r="W6" i="7"/>
  <c r="U6" i="7"/>
  <c r="S6" i="7"/>
  <c r="Q6" i="7"/>
  <c r="K6" i="7"/>
  <c r="I6" i="7"/>
  <c r="I10" i="7" s="1"/>
  <c r="G6" i="7"/>
  <c r="E6" i="7"/>
  <c r="FP9" i="7"/>
  <c r="FP8" i="7"/>
  <c r="FP7" i="7"/>
  <c r="FP6" i="7"/>
  <c r="FO10" i="7"/>
  <c r="DK9" i="7"/>
  <c r="DK8" i="7"/>
  <c r="DK7" i="7"/>
  <c r="DK6" i="7"/>
  <c r="DJ10" i="7"/>
  <c r="BK10" i="7"/>
  <c r="BL8" i="7"/>
  <c r="BL7" i="7"/>
  <c r="BL9" i="7"/>
  <c r="CR10" i="7"/>
  <c r="CS9" i="7"/>
  <c r="CS7" i="7"/>
  <c r="DC9" i="7"/>
  <c r="KV7" i="7"/>
  <c r="KV8" i="7"/>
  <c r="KV9" i="7"/>
  <c r="KV6" i="7"/>
  <c r="BQ10" i="1"/>
  <c r="BP8" i="1"/>
  <c r="BQ6" i="1"/>
  <c r="BQ7" i="1"/>
  <c r="BQ5" i="1"/>
  <c r="F8" i="1" l="1"/>
  <c r="U10" i="7"/>
  <c r="W10" i="7"/>
  <c r="K10" i="7"/>
  <c r="AN10" i="7"/>
  <c r="E10" i="7"/>
  <c r="AD10" i="7"/>
  <c r="BF10" i="7"/>
  <c r="S10" i="7"/>
  <c r="AB10" i="7"/>
  <c r="G10" i="7"/>
  <c r="Q10" i="7"/>
  <c r="Z11" i="1"/>
  <c r="X11" i="1"/>
  <c r="V11" i="1"/>
  <c r="T11" i="1"/>
  <c r="Z10" i="1"/>
  <c r="X10" i="1"/>
  <c r="V10" i="1"/>
  <c r="T10" i="1"/>
  <c r="Z9" i="1"/>
  <c r="X9" i="1"/>
  <c r="V9" i="1"/>
  <c r="T9" i="1"/>
  <c r="Y8" i="1"/>
  <c r="W8" i="1"/>
  <c r="U8" i="1"/>
  <c r="S8" i="1"/>
  <c r="R8" i="1"/>
  <c r="Q8" i="1"/>
  <c r="P8" i="1"/>
  <c r="Z7" i="1"/>
  <c r="X7" i="1"/>
  <c r="V7" i="1"/>
  <c r="T7" i="1"/>
  <c r="Z6" i="1"/>
  <c r="X6" i="1"/>
  <c r="V6" i="1"/>
  <c r="T6" i="1"/>
  <c r="Z5" i="1"/>
  <c r="X5" i="1"/>
  <c r="V5" i="1"/>
  <c r="T5" i="1"/>
  <c r="AK11" i="1"/>
  <c r="AI11" i="1"/>
  <c r="AG11" i="1"/>
  <c r="AE11" i="1"/>
  <c r="AK10" i="1"/>
  <c r="AI10" i="1"/>
  <c r="AG10" i="1"/>
  <c r="AE10" i="1"/>
  <c r="AM9" i="1"/>
  <c r="AK9" i="1"/>
  <c r="AI9" i="1"/>
  <c r="AG9" i="1"/>
  <c r="AE9" i="1"/>
  <c r="AJ8" i="1"/>
  <c r="AH8" i="1"/>
  <c r="AF8" i="1"/>
  <c r="AD8" i="1"/>
  <c r="AC8" i="1"/>
  <c r="AB8" i="1"/>
  <c r="AA8" i="1"/>
  <c r="AK7" i="1"/>
  <c r="AI7" i="1"/>
  <c r="AG7" i="1"/>
  <c r="AE7" i="1"/>
  <c r="AK6" i="1"/>
  <c r="AI6" i="1"/>
  <c r="AG6" i="1"/>
  <c r="AE6" i="1"/>
  <c r="AK5" i="1"/>
  <c r="AI5" i="1"/>
  <c r="AG5" i="1"/>
  <c r="AE5" i="1"/>
  <c r="BO10" i="1"/>
  <c r="BM10" i="1"/>
  <c r="BK10" i="1"/>
  <c r="BG10" i="1"/>
  <c r="BQ9" i="1"/>
  <c r="BO9" i="1"/>
  <c r="BM9" i="1"/>
  <c r="BK9" i="1"/>
  <c r="BG9" i="1"/>
  <c r="BN8" i="1"/>
  <c r="BL8" i="1"/>
  <c r="BJ8" i="1"/>
  <c r="BQ8" i="1" s="1"/>
  <c r="BI8" i="1"/>
  <c r="BH8" i="1"/>
  <c r="BF8" i="1"/>
  <c r="BE8" i="1"/>
  <c r="BD8" i="1"/>
  <c r="BC8" i="1"/>
  <c r="BO7" i="1"/>
  <c r="BM7" i="1"/>
  <c r="BK7" i="1"/>
  <c r="BG7" i="1"/>
  <c r="BO6" i="1"/>
  <c r="BM6" i="1"/>
  <c r="BK6" i="1"/>
  <c r="BG6" i="1"/>
  <c r="BO5" i="1"/>
  <c r="BM5" i="1"/>
  <c r="BK5" i="1"/>
  <c r="BG5" i="1"/>
  <c r="AZ11" i="1"/>
  <c r="AX11" i="1"/>
  <c r="AV11" i="1"/>
  <c r="AR11" i="1"/>
  <c r="AZ10" i="1"/>
  <c r="AX10" i="1"/>
  <c r="AV10" i="1"/>
  <c r="AR10" i="1"/>
  <c r="BB9" i="1"/>
  <c r="AZ9" i="1"/>
  <c r="AX9" i="1"/>
  <c r="AV9" i="1"/>
  <c r="AR9" i="1"/>
  <c r="AY8" i="1"/>
  <c r="AW8" i="1"/>
  <c r="AU8" i="1"/>
  <c r="AT8" i="1"/>
  <c r="AS8" i="1"/>
  <c r="AQ8" i="1"/>
  <c r="AP8" i="1"/>
  <c r="AO8" i="1"/>
  <c r="AN8" i="1"/>
  <c r="AZ7" i="1"/>
  <c r="AX7" i="1"/>
  <c r="AV7" i="1"/>
  <c r="AR7" i="1"/>
  <c r="AZ6" i="1"/>
  <c r="AX6" i="1"/>
  <c r="AV6" i="1"/>
  <c r="AR6" i="1"/>
  <c r="AZ5" i="1"/>
  <c r="AX5" i="1"/>
  <c r="AV5" i="1"/>
  <c r="AR5" i="1"/>
  <c r="KI10" i="7"/>
  <c r="KF10" i="7"/>
  <c r="KE10" i="7"/>
  <c r="KD10" i="7"/>
  <c r="KC10" i="7"/>
  <c r="KA10" i="7"/>
  <c r="JZ10" i="7"/>
  <c r="JY10" i="7"/>
  <c r="JV10" i="7"/>
  <c r="JU10" i="7"/>
  <c r="JS10" i="7"/>
  <c r="JQ10" i="7"/>
  <c r="JP10" i="7"/>
  <c r="JO10" i="7"/>
  <c r="JK10" i="7"/>
  <c r="JI10" i="7"/>
  <c r="JG10" i="7"/>
  <c r="JE10" i="7"/>
  <c r="JD10" i="7"/>
  <c r="IZ10" i="7"/>
  <c r="IX10" i="7"/>
  <c r="IV10" i="7"/>
  <c r="IT10" i="7"/>
  <c r="IS10" i="7"/>
  <c r="IR10" i="7"/>
  <c r="IN10" i="7"/>
  <c r="IL10" i="7"/>
  <c r="IJ10" i="7"/>
  <c r="IH10" i="7"/>
  <c r="IG10" i="7"/>
  <c r="IF10" i="7"/>
  <c r="KJ9" i="7"/>
  <c r="KB9" i="7"/>
  <c r="KB10" i="7" s="1"/>
  <c r="JT9" i="7"/>
  <c r="JR9" i="7"/>
  <c r="JL9" i="7"/>
  <c r="JJ9" i="7"/>
  <c r="JH9" i="7"/>
  <c r="JF9" i="7"/>
  <c r="JA9" i="7"/>
  <c r="IY9" i="7"/>
  <c r="IU9" i="7"/>
  <c r="IO9" i="7"/>
  <c r="IM9" i="7"/>
  <c r="IK9" i="7"/>
  <c r="KJ8" i="7"/>
  <c r="JT8" i="7"/>
  <c r="JR8" i="7"/>
  <c r="JL8" i="7"/>
  <c r="JJ8" i="7"/>
  <c r="JH8" i="7"/>
  <c r="JF8" i="7"/>
  <c r="JA8" i="7"/>
  <c r="IY8" i="7"/>
  <c r="IW8" i="7"/>
  <c r="IU8" i="7"/>
  <c r="IO8" i="7"/>
  <c r="IM8" i="7"/>
  <c r="IK8" i="7"/>
  <c r="KJ7" i="7"/>
  <c r="JT7" i="7"/>
  <c r="JR7" i="7"/>
  <c r="JL7" i="7"/>
  <c r="JJ7" i="7"/>
  <c r="JH7" i="7"/>
  <c r="JF7" i="7"/>
  <c r="JA7" i="7"/>
  <c r="IY7" i="7"/>
  <c r="IW7" i="7"/>
  <c r="IU7" i="7"/>
  <c r="IO7" i="7"/>
  <c r="IM7" i="7"/>
  <c r="IK7" i="7"/>
  <c r="KJ6" i="7"/>
  <c r="JL6" i="7"/>
  <c r="JJ6" i="7"/>
  <c r="JH6" i="7"/>
  <c r="JF6" i="7"/>
  <c r="JA6" i="7"/>
  <c r="IY6" i="7"/>
  <c r="IW6" i="7"/>
  <c r="IU6" i="7"/>
  <c r="IO6" i="7"/>
  <c r="IM6" i="7"/>
  <c r="IK6" i="7"/>
  <c r="ID10" i="7"/>
  <c r="HY10" i="7"/>
  <c r="HW10" i="7"/>
  <c r="HQ10" i="7"/>
  <c r="HP10" i="7"/>
  <c r="HO10" i="7"/>
  <c r="HN10" i="7"/>
  <c r="HL10" i="7"/>
  <c r="HG10" i="7"/>
  <c r="HF10" i="7"/>
  <c r="HD10" i="7"/>
  <c r="HB10" i="7"/>
  <c r="HA10" i="7"/>
  <c r="GZ10" i="7"/>
  <c r="GV10" i="7"/>
  <c r="GT10" i="7"/>
  <c r="GR10" i="7"/>
  <c r="GP10" i="7"/>
  <c r="GO10" i="7"/>
  <c r="GK10" i="7"/>
  <c r="GI10" i="7"/>
  <c r="GG10" i="7"/>
  <c r="GE10" i="7"/>
  <c r="GD10" i="7"/>
  <c r="GC10" i="7"/>
  <c r="FY10" i="7"/>
  <c r="FW10" i="7"/>
  <c r="FU10" i="7"/>
  <c r="FS10" i="7"/>
  <c r="FR10" i="7"/>
  <c r="FQ10" i="7"/>
  <c r="IE9" i="7"/>
  <c r="HM9" i="7"/>
  <c r="HM10" i="7" s="1"/>
  <c r="HE9" i="7"/>
  <c r="HC9" i="7"/>
  <c r="GW9" i="7"/>
  <c r="GU9" i="7"/>
  <c r="GS9" i="7"/>
  <c r="GQ9" i="7"/>
  <c r="GL9" i="7"/>
  <c r="GJ9" i="7"/>
  <c r="GH9" i="7"/>
  <c r="GF9" i="7"/>
  <c r="FZ9" i="7"/>
  <c r="FX9" i="7"/>
  <c r="FV9" i="7"/>
  <c r="IE8" i="7"/>
  <c r="HE8" i="7"/>
  <c r="HC8" i="7"/>
  <c r="GW8" i="7"/>
  <c r="GU8" i="7"/>
  <c r="GS8" i="7"/>
  <c r="GQ8" i="7"/>
  <c r="GL8" i="7"/>
  <c r="GJ8" i="7"/>
  <c r="GH8" i="7"/>
  <c r="GF8" i="7"/>
  <c r="FZ8" i="7"/>
  <c r="FX8" i="7"/>
  <c r="FV8" i="7"/>
  <c r="IE7" i="7"/>
  <c r="HY7" i="7"/>
  <c r="HW7" i="7"/>
  <c r="HC7" i="7"/>
  <c r="GW7" i="7"/>
  <c r="GU7" i="7"/>
  <c r="GS7" i="7"/>
  <c r="GQ7" i="7"/>
  <c r="GL7" i="7"/>
  <c r="GJ7" i="7"/>
  <c r="GH7" i="7"/>
  <c r="GF7" i="7"/>
  <c r="FZ7" i="7"/>
  <c r="FX7" i="7"/>
  <c r="FV7" i="7"/>
  <c r="IE6" i="7"/>
  <c r="GW6" i="7"/>
  <c r="GU6" i="7"/>
  <c r="GS6" i="7"/>
  <c r="GQ6" i="7"/>
  <c r="GL6" i="7"/>
  <c r="GJ6" i="7"/>
  <c r="GH6" i="7"/>
  <c r="GF6" i="7"/>
  <c r="FZ6" i="7"/>
  <c r="FX6" i="7"/>
  <c r="FV6" i="7"/>
  <c r="FL10" i="7"/>
  <c r="FK10" i="7"/>
  <c r="FJ10" i="7"/>
  <c r="FI10" i="7"/>
  <c r="FH10" i="7"/>
  <c r="FG10" i="7"/>
  <c r="FF10" i="7"/>
  <c r="FE10" i="7"/>
  <c r="FB10" i="7"/>
  <c r="FA10" i="7"/>
  <c r="EZ10" i="7"/>
  <c r="EY10" i="7"/>
  <c r="EW10" i="7"/>
  <c r="EV10" i="7"/>
  <c r="EU10" i="7"/>
  <c r="EQ10" i="7"/>
  <c r="EO10" i="7"/>
  <c r="EM10" i="7"/>
  <c r="EK10" i="7"/>
  <c r="EJ10" i="7"/>
  <c r="EF10" i="7"/>
  <c r="ED10" i="7"/>
  <c r="EB10" i="7"/>
  <c r="DZ10" i="7"/>
  <c r="DY10" i="7"/>
  <c r="DX10" i="7"/>
  <c r="DT10" i="7"/>
  <c r="DR10" i="7"/>
  <c r="DP10" i="7"/>
  <c r="DN10" i="7"/>
  <c r="DM10" i="7"/>
  <c r="DL10" i="7"/>
  <c r="FP10" i="7" s="1"/>
  <c r="EX9" i="7"/>
  <c r="ER9" i="7"/>
  <c r="EP9" i="7"/>
  <c r="EN9" i="7"/>
  <c r="EL9" i="7"/>
  <c r="EG9" i="7"/>
  <c r="EE9" i="7"/>
  <c r="EC9" i="7"/>
  <c r="EA9" i="7"/>
  <c r="DU9" i="7"/>
  <c r="DS9" i="7"/>
  <c r="DQ9" i="7"/>
  <c r="EX8" i="7"/>
  <c r="ER8" i="7"/>
  <c r="EP8" i="7"/>
  <c r="EN8" i="7"/>
  <c r="EL8" i="7"/>
  <c r="EG8" i="7"/>
  <c r="EE8" i="7"/>
  <c r="EC8" i="7"/>
  <c r="EA8" i="7"/>
  <c r="DU8" i="7"/>
  <c r="DS8" i="7"/>
  <c r="DQ8" i="7"/>
  <c r="EX7" i="7"/>
  <c r="ER7" i="7"/>
  <c r="EP7" i="7"/>
  <c r="EN7" i="7"/>
  <c r="EL7" i="7"/>
  <c r="EG7" i="7"/>
  <c r="EE7" i="7"/>
  <c r="EC7" i="7"/>
  <c r="EA7" i="7"/>
  <c r="DU7" i="7"/>
  <c r="DS7" i="7"/>
  <c r="DQ7" i="7"/>
  <c r="ER6" i="7"/>
  <c r="EP6" i="7"/>
  <c r="EN6" i="7"/>
  <c r="EL6" i="7"/>
  <c r="EG6" i="7"/>
  <c r="EE6" i="7"/>
  <c r="EC6" i="7"/>
  <c r="EA6" i="7"/>
  <c r="DU6" i="7"/>
  <c r="DS6" i="7"/>
  <c r="DQ6" i="7"/>
  <c r="DG10" i="7"/>
  <c r="DF10" i="7"/>
  <c r="DE10" i="7"/>
  <c r="DD10" i="7"/>
  <c r="DA10" i="7"/>
  <c r="DC10" i="7" s="1"/>
  <c r="CZ10" i="7"/>
  <c r="CW10" i="7"/>
  <c r="CV10" i="7"/>
  <c r="CU10" i="7"/>
  <c r="CT10" i="7"/>
  <c r="CQ10" i="7"/>
  <c r="CP10" i="7"/>
  <c r="CL10" i="7"/>
  <c r="CF10" i="7"/>
  <c r="CE10" i="7"/>
  <c r="BU10" i="7"/>
  <c r="BT10" i="7"/>
  <c r="BS10" i="7"/>
  <c r="BI10" i="7"/>
  <c r="BL10" i="7" s="1"/>
  <c r="BH10" i="7"/>
  <c r="BG10" i="7"/>
  <c r="DK10" i="7" s="1"/>
  <c r="CM9" i="7"/>
  <c r="CK9" i="7"/>
  <c r="CI9" i="7"/>
  <c r="CG9" i="7"/>
  <c r="CB9" i="7"/>
  <c r="BZ9" i="7"/>
  <c r="BX9" i="7"/>
  <c r="BV9" i="7"/>
  <c r="BP9" i="7"/>
  <c r="BN9" i="7"/>
  <c r="BJ9" i="7"/>
  <c r="CS8" i="7"/>
  <c r="CS10" i="7" s="1"/>
  <c r="CM8" i="7"/>
  <c r="CK8" i="7"/>
  <c r="CI8" i="7"/>
  <c r="CG8" i="7"/>
  <c r="CB8" i="7"/>
  <c r="BZ8" i="7"/>
  <c r="BX8" i="7"/>
  <c r="BV8" i="7"/>
  <c r="BP8" i="7"/>
  <c r="BN8" i="7"/>
  <c r="BJ8" i="7"/>
  <c r="CM7" i="7"/>
  <c r="CK7" i="7"/>
  <c r="CI7" i="7"/>
  <c r="CG7" i="7"/>
  <c r="CB7" i="7"/>
  <c r="BZ7" i="7"/>
  <c r="BX7" i="7"/>
  <c r="BV7" i="7"/>
  <c r="BP7" i="7"/>
  <c r="BN7" i="7"/>
  <c r="BJ7" i="7"/>
  <c r="CM6" i="7"/>
  <c r="CM10" i="7" s="1"/>
  <c r="CK6" i="7"/>
  <c r="CK10" i="7" s="1"/>
  <c r="CI6" i="7"/>
  <c r="CG6" i="7"/>
  <c r="CB6" i="7"/>
  <c r="CB10" i="7" s="1"/>
  <c r="BZ6" i="7"/>
  <c r="BZ10" i="7" s="1"/>
  <c r="BX6" i="7"/>
  <c r="BV6" i="7"/>
  <c r="BP6" i="7"/>
  <c r="BN6" i="7"/>
  <c r="BL6" i="7"/>
  <c r="BJ6" i="7"/>
  <c r="O11" i="1"/>
  <c r="M11" i="1"/>
  <c r="O10" i="1"/>
  <c r="M10" i="1"/>
  <c r="O9" i="1"/>
  <c r="M9" i="1"/>
  <c r="N8" i="1"/>
  <c r="L8" i="1"/>
  <c r="K8" i="1"/>
  <c r="J8" i="1"/>
  <c r="I8" i="1"/>
  <c r="O7" i="1"/>
  <c r="M7" i="1"/>
  <c r="O6" i="1"/>
  <c r="M6" i="1"/>
  <c r="O5" i="1"/>
  <c r="M5" i="1"/>
  <c r="MH10" i="7"/>
  <c r="MJ10" i="7"/>
  <c r="MK10" i="7"/>
  <c r="MF10" i="7"/>
  <c r="LX10" i="7"/>
  <c r="LY10" i="7"/>
  <c r="LZ10" i="7"/>
  <c r="MA10" i="7"/>
  <c r="LV10" i="7"/>
  <c r="MI9" i="7"/>
  <c r="MI10" i="7" s="1"/>
  <c r="MG9" i="7"/>
  <c r="MG10" i="7" s="1"/>
  <c r="LW8" i="7"/>
  <c r="LW9" i="7"/>
  <c r="LW7" i="7"/>
  <c r="LP10" i="7"/>
  <c r="LN10" i="7"/>
  <c r="LL10" i="7"/>
  <c r="LE10" i="7"/>
  <c r="LC10" i="7"/>
  <c r="LA10" i="7"/>
  <c r="KS10" i="7"/>
  <c r="KQ10" i="7"/>
  <c r="KO10" i="7"/>
  <c r="LM7" i="7"/>
  <c r="LM8" i="7"/>
  <c r="LM9" i="7"/>
  <c r="LQ7" i="7"/>
  <c r="LQ8" i="7"/>
  <c r="LQ9" i="7"/>
  <c r="LO7" i="7"/>
  <c r="LO8" i="7"/>
  <c r="LO9" i="7"/>
  <c r="LQ6" i="7"/>
  <c r="LO6" i="7"/>
  <c r="LM6" i="7"/>
  <c r="LF6" i="7"/>
  <c r="LD6" i="7"/>
  <c r="LB6" i="7"/>
  <c r="LF9" i="7"/>
  <c r="LD9" i="7"/>
  <c r="LB9" i="7"/>
  <c r="LF8" i="7"/>
  <c r="LD8" i="7"/>
  <c r="LB8" i="7"/>
  <c r="LF7" i="7"/>
  <c r="LD7" i="7"/>
  <c r="LB7" i="7"/>
  <c r="KP7" i="7"/>
  <c r="KP8" i="7"/>
  <c r="KP9" i="7"/>
  <c r="KP6" i="7"/>
  <c r="KT7" i="7"/>
  <c r="KT8" i="7"/>
  <c r="KT9" i="7"/>
  <c r="KT6" i="7"/>
  <c r="KR7" i="7"/>
  <c r="KR8" i="7"/>
  <c r="KR9" i="7"/>
  <c r="KR6" i="7"/>
  <c r="KN8" i="7"/>
  <c r="KN7" i="7"/>
  <c r="KN6" i="7"/>
  <c r="KN9" i="7"/>
  <c r="MN10" i="7"/>
  <c r="ME10" i="7"/>
  <c r="MD10" i="7"/>
  <c r="LU10" i="7"/>
  <c r="LT10" i="7"/>
  <c r="LJ10" i="7"/>
  <c r="LI10" i="7"/>
  <c r="KY10" i="7"/>
  <c r="KX10" i="7"/>
  <c r="KW10" i="7"/>
  <c r="KM10" i="7"/>
  <c r="KL10" i="7"/>
  <c r="KK10" i="7"/>
  <c r="MO9" i="7"/>
  <c r="LK9" i="7"/>
  <c r="KZ9" i="7"/>
  <c r="MO8" i="7"/>
  <c r="LK8" i="7"/>
  <c r="KZ8" i="7"/>
  <c r="MO7" i="7"/>
  <c r="LK7" i="7"/>
  <c r="KZ7" i="7"/>
  <c r="MO6" i="7"/>
  <c r="LK6" i="7"/>
  <c r="KZ6" i="7"/>
  <c r="IE10" i="7" l="1"/>
  <c r="GF10" i="7"/>
  <c r="DS10" i="7"/>
  <c r="CG10" i="7"/>
  <c r="ER10" i="7"/>
  <c r="HE10" i="7"/>
  <c r="EL10" i="7"/>
  <c r="T8" i="1"/>
  <c r="HC10" i="7"/>
  <c r="JH10" i="7"/>
  <c r="CI10" i="7"/>
  <c r="EC10" i="7"/>
  <c r="IY10" i="7"/>
  <c r="FV10" i="7"/>
  <c r="IW10" i="7"/>
  <c r="KT10" i="7"/>
  <c r="JF10" i="7"/>
  <c r="EX10" i="7"/>
  <c r="AV8" i="1"/>
  <c r="BM8" i="1"/>
  <c r="AR8" i="1"/>
  <c r="GQ10" i="7"/>
  <c r="BN10" i="7"/>
  <c r="M8" i="1"/>
  <c r="BX10" i="7"/>
  <c r="KP10" i="7"/>
  <c r="AE8" i="1"/>
  <c r="AG8" i="1"/>
  <c r="V8" i="1"/>
  <c r="LM10" i="7"/>
  <c r="LK10" i="7"/>
  <c r="JJ10" i="7"/>
  <c r="AX8" i="1"/>
  <c r="BK8" i="1"/>
  <c r="AI8" i="1"/>
  <c r="X8" i="1"/>
  <c r="FX10" i="7"/>
  <c r="IM10" i="7"/>
  <c r="JR10" i="7"/>
  <c r="IU10" i="7"/>
  <c r="KJ10" i="7"/>
  <c r="BG8" i="1"/>
  <c r="LD10" i="7"/>
  <c r="LO10" i="7"/>
  <c r="GS10" i="7"/>
  <c r="GJ10" i="7"/>
  <c r="IK10" i="7"/>
  <c r="JT10" i="7"/>
  <c r="GH10" i="7"/>
  <c r="EG10" i="7"/>
  <c r="KR10" i="7"/>
  <c r="EN10" i="7"/>
  <c r="EA10" i="7"/>
  <c r="JA10" i="7"/>
  <c r="BV10" i="7"/>
  <c r="MO10" i="7"/>
  <c r="EP10" i="7"/>
  <c r="LB10" i="7"/>
  <c r="KN10" i="7"/>
  <c r="BJ10" i="7"/>
  <c r="LW10" i="7"/>
  <c r="KZ10" i="7"/>
  <c r="DQ10" i="7"/>
  <c r="O8" i="1"/>
  <c r="BP10" i="7"/>
  <c r="EE10" i="7"/>
  <c r="GU10" i="7"/>
  <c r="GW10" i="7"/>
  <c r="FZ10" i="7"/>
  <c r="LQ10" i="7"/>
  <c r="JL10" i="7"/>
  <c r="GL10" i="7"/>
  <c r="LF10" i="7"/>
  <c r="IO10" i="7"/>
  <c r="DU10" i="7"/>
  <c r="AK8" i="1"/>
  <c r="AZ8" i="1"/>
  <c r="BO8" i="1"/>
  <c r="Z8" i="1"/>
</calcChain>
</file>

<file path=xl/sharedStrings.xml><?xml version="1.0" encoding="utf-8"?>
<sst xmlns="http://schemas.openxmlformats.org/spreadsheetml/2006/main" count="510" uniqueCount="55">
  <si>
    <t>系所</t>
  </si>
  <si>
    <t>109學年度</t>
  </si>
  <si>
    <t>110學年度</t>
  </si>
  <si>
    <t>111學年度</t>
  </si>
  <si>
    <t>核定名額</t>
  </si>
  <si>
    <t>獨立招生</t>
  </si>
  <si>
    <t>註冊人數</t>
  </si>
  <si>
    <t>註冊率</t>
  </si>
  <si>
    <t>招生名額</t>
  </si>
  <si>
    <t>報名人數</t>
  </si>
  <si>
    <t>錄取人數</t>
  </si>
  <si>
    <t>錄取率</t>
  </si>
  <si>
    <t>陸上運動技術學系</t>
  </si>
  <si>
    <t>球類運動技術學系</t>
  </si>
  <si>
    <t>技擊運動技術學系</t>
  </si>
  <si>
    <t>運動保健學系</t>
  </si>
  <si>
    <t>休閒產業經營學系</t>
  </si>
  <si>
    <t>體育推廣學系</t>
  </si>
  <si>
    <t>適應體育學系</t>
  </si>
  <si>
    <t>體推系二年在職班</t>
  </si>
  <si>
    <t>體育推廣原住民專班</t>
  </si>
  <si>
    <t>競技運動原住民專班</t>
  </si>
  <si>
    <t>多元入學</t>
    <phoneticPr fontId="4" type="noConversion"/>
  </si>
  <si>
    <t>申請入學</t>
    <phoneticPr fontId="4" type="noConversion"/>
  </si>
  <si>
    <t>分發入學</t>
    <phoneticPr fontId="4" type="noConversion"/>
  </si>
  <si>
    <t>110學年度</t>
    <phoneticPr fontId="4" type="noConversion"/>
  </si>
  <si>
    <t>四技二專</t>
    <phoneticPr fontId="4" type="noConversion"/>
  </si>
  <si>
    <t>其他</t>
    <phoneticPr fontId="4" type="noConversion"/>
  </si>
  <si>
    <t>運動績優甄試</t>
    <phoneticPr fontId="4" type="noConversion"/>
  </si>
  <si>
    <t>特殊選材</t>
    <phoneticPr fontId="4" type="noConversion"/>
  </si>
  <si>
    <t>三系總計</t>
    <phoneticPr fontId="4" type="noConversion"/>
  </si>
  <si>
    <t>四系總計</t>
    <phoneticPr fontId="4" type="noConversion"/>
  </si>
  <si>
    <t>109-111學年度學士班錄取率、註冊率統計</t>
    <phoneticPr fontId="4" type="noConversion"/>
  </si>
  <si>
    <t>休學人數</t>
  </si>
  <si>
    <t>休學人數</t>
    <phoneticPr fontId="4" type="noConversion"/>
  </si>
  <si>
    <t>休學率</t>
  </si>
  <si>
    <t>休學率</t>
    <phoneticPr fontId="4" type="noConversion"/>
  </si>
  <si>
    <t>退學人數</t>
    <phoneticPr fontId="4" type="noConversion"/>
  </si>
  <si>
    <t>退學率</t>
  </si>
  <si>
    <t>退學率</t>
    <phoneticPr fontId="4" type="noConversion"/>
  </si>
  <si>
    <t>畢業人數</t>
  </si>
  <si>
    <t>畢業人數</t>
    <phoneticPr fontId="4" type="noConversion"/>
  </si>
  <si>
    <t>畢業率</t>
  </si>
  <si>
    <t>畢業率</t>
    <phoneticPr fontId="4" type="noConversion"/>
  </si>
  <si>
    <t>註冊人數</t>
    <phoneticPr fontId="4" type="noConversion"/>
  </si>
  <si>
    <t>註冊率</t>
    <phoneticPr fontId="4" type="noConversion"/>
  </si>
  <si>
    <t>108學年度</t>
    <phoneticPr fontId="4" type="noConversion"/>
  </si>
  <si>
    <t>繁星推薦</t>
    <phoneticPr fontId="4" type="noConversion"/>
  </si>
  <si>
    <t>不含外加名額</t>
    <phoneticPr fontId="4" type="noConversion"/>
  </si>
  <si>
    <r>
      <t>備註：
1.休閒產業經營學系、適應體育學系、運動保健學系、體育推廣學系等四系採多元入學。
2.註冊人數係指入學當學年度各項招生考試管道入學。(含</t>
    </r>
    <r>
      <rPr>
        <sz val="12"/>
        <rFont val="新細明體"/>
        <family val="1"/>
        <charset val="136"/>
      </rPr>
      <t>繁星推薦、大</t>
    </r>
    <r>
      <rPr>
        <sz val="12"/>
        <color rgb="FF000000"/>
        <rFont val="新細明體"/>
        <family val="1"/>
        <charset val="136"/>
      </rPr>
      <t>學甄選、考試分發等)之實際註冊人數(不含外加名額)
3.歷年休學人數依每年10月校庫統計4年修課年限內人數。休學率計算，如：109學年度入學學生截至112學年度止之歷年休學人數/109學年度註冊人數
4.歷年退學人數以4年修業年限內退學人數統計。退學率計算，如：109學年度入學學生截至112學年度止之歷年退學人數/109學年度註冊人數
5.大學部以4年修業年限內統計畢業率。畢業率計算，如：109學年度入學學生截至112學年度止之歷年畢業人數/109學年度註冊人數）
6.4系分發入學名額含各管道缺額回流</t>
    </r>
    <phoneticPr fontId="4" type="noConversion"/>
  </si>
  <si>
    <t>備註：
1.註冊人數及註冊率依入學當年10月校庫填報資料為準。
2.歷年休學人數依每年10月校庫統計4年修課年限內人數。休學率計算，如：109學年度入學學生截至112學年度止之歷年休學人數/109學年度註冊人數；二職班：歷年休學人數依每年10月校庫統計2年修課年限內人數。
4.歷年退學人數以4年修業年限內退學人數統計。退學率計算，如：109學年度入學學生截至112學年度止之歷年退學人數/109學年度註冊人數；二職班：歷年退學人數以2年修業年限內退學人數統計。
3.大學部以4年修業年限內統計畢業率。畢業率計算，如：109學年度入學學生截至112學年度止之歷年畢業人數/109學年度註冊人數）；二職班：畢業率以2年修業年限內統計畢業率。</t>
    <phoneticPr fontId="4" type="noConversion"/>
  </si>
  <si>
    <t>轉系</t>
    <phoneticPr fontId="4" type="noConversion"/>
  </si>
  <si>
    <t>112學年度</t>
    <phoneticPr fontId="4" type="noConversion"/>
  </si>
  <si>
    <t>113學年度</t>
    <phoneticPr fontId="4" type="noConversion"/>
  </si>
  <si>
    <t>108-113學年度學士班錄取率、註冊率統計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</si>
</sst>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.0%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b/>
      <sz val="12"/>
      <color rgb="FF0000FF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4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2" xfId="0" applyBorder="1" applyAlignment="1">
      <alignment horizontal="center" textRotation="255" wrapText="1"/>
    </xf>
    <xf numFmtId="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9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center" textRotation="255" wrapText="1"/>
    </xf>
    <xf numFmtId="176" fontId="0" fillId="0" borderId="2" xfId="0" applyNumberFormat="1" applyBorder="1">
      <alignment vertical="center"/>
    </xf>
    <xf numFmtId="0" fontId="0" fillId="2" borderId="2" xfId="0" applyFill="1" applyBorder="1" applyAlignment="1">
      <alignment horizontal="center" textRotation="255" wrapText="1"/>
    </xf>
    <xf numFmtId="0" fontId="0" fillId="2" borderId="2" xfId="0" applyFill="1" applyBorder="1">
      <alignment vertical="center"/>
    </xf>
    <xf numFmtId="9" fontId="0" fillId="2" borderId="2" xfId="0" applyNumberFormat="1" applyFill="1" applyBorder="1">
      <alignment vertical="center"/>
    </xf>
    <xf numFmtId="0" fontId="0" fillId="3" borderId="2" xfId="0" applyFill="1" applyBorder="1" applyAlignment="1">
      <alignment horizontal="center" textRotation="255" wrapText="1"/>
    </xf>
    <xf numFmtId="0" fontId="0" fillId="3" borderId="2" xfId="0" applyFill="1" applyBorder="1">
      <alignment vertical="center"/>
    </xf>
    <xf numFmtId="9" fontId="0" fillId="3" borderId="2" xfId="0" applyNumberFormat="1" applyFill="1" applyBorder="1">
      <alignment vertical="center"/>
    </xf>
    <xf numFmtId="0" fontId="0" fillId="4" borderId="2" xfId="0" applyFill="1" applyBorder="1" applyAlignment="1">
      <alignment horizontal="center" textRotation="255" wrapText="1"/>
    </xf>
    <xf numFmtId="0" fontId="0" fillId="4" borderId="2" xfId="0" applyFill="1" applyBorder="1">
      <alignment vertical="center"/>
    </xf>
    <xf numFmtId="9" fontId="0" fillId="4" borderId="2" xfId="0" applyNumberFormat="1" applyFill="1" applyBorder="1">
      <alignment vertical="center"/>
    </xf>
    <xf numFmtId="176" fontId="0" fillId="5" borderId="2" xfId="0" applyNumberFormat="1" applyFill="1" applyBorder="1" applyAlignment="1">
      <alignment horizontal="center" textRotation="255" wrapText="1"/>
    </xf>
    <xf numFmtId="176" fontId="0" fillId="5" borderId="2" xfId="0" applyNumberFormat="1" applyFill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0" fillId="0" borderId="12" xfId="0" applyBorder="1">
      <alignment vertical="center"/>
    </xf>
    <xf numFmtId="9" fontId="0" fillId="0" borderId="13" xfId="0" applyNumberFormat="1" applyBorder="1">
      <alignment vertical="center"/>
    </xf>
    <xf numFmtId="0" fontId="3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9" fontId="0" fillId="0" borderId="16" xfId="0" applyNumberFormat="1" applyBorder="1">
      <alignment vertical="center"/>
    </xf>
    <xf numFmtId="0" fontId="3" fillId="0" borderId="15" xfId="0" applyFont="1" applyBorder="1">
      <alignment vertical="center"/>
    </xf>
    <xf numFmtId="0" fontId="3" fillId="2" borderId="16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3" fillId="4" borderId="16" xfId="0" applyFont="1" applyFill="1" applyBorder="1">
      <alignment vertical="center"/>
    </xf>
    <xf numFmtId="9" fontId="3" fillId="4" borderId="16" xfId="0" applyNumberFormat="1" applyFont="1" applyFill="1" applyBorder="1">
      <alignment vertical="center"/>
    </xf>
    <xf numFmtId="176" fontId="3" fillId="5" borderId="16" xfId="0" applyNumberFormat="1" applyFont="1" applyFill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6" xfId="0" applyFont="1" applyBorder="1">
      <alignment vertical="center"/>
    </xf>
    <xf numFmtId="9" fontId="3" fillId="0" borderId="17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9" fontId="3" fillId="2" borderId="16" xfId="0" applyNumberFormat="1" applyFont="1" applyFill="1" applyBorder="1">
      <alignment vertical="center"/>
    </xf>
    <xf numFmtId="9" fontId="3" fillId="3" borderId="16" xfId="0" applyNumberFormat="1" applyFont="1" applyFill="1" applyBorder="1">
      <alignment vertical="center"/>
    </xf>
    <xf numFmtId="176" fontId="0" fillId="6" borderId="2" xfId="0" applyNumberFormat="1" applyFill="1" applyBorder="1">
      <alignment vertical="center"/>
    </xf>
    <xf numFmtId="0" fontId="7" fillId="0" borderId="2" xfId="0" applyFont="1" applyBorder="1">
      <alignment vertical="center"/>
    </xf>
    <xf numFmtId="9" fontId="7" fillId="0" borderId="13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2" borderId="8" xfId="0" applyFill="1" applyBorder="1" applyAlignment="1">
      <alignment horizontal="center"/>
    </xf>
    <xf numFmtId="9" fontId="3" fillId="0" borderId="3" xfId="0" applyNumberFormat="1" applyFont="1" applyBorder="1">
      <alignment vertical="center"/>
    </xf>
    <xf numFmtId="9" fontId="7" fillId="0" borderId="22" xfId="0" applyNumberFormat="1" applyFont="1" applyBorder="1">
      <alignment vertical="center"/>
    </xf>
    <xf numFmtId="9" fontId="3" fillId="0" borderId="22" xfId="0" applyNumberFormat="1" applyFont="1" applyBorder="1">
      <alignment vertical="center"/>
    </xf>
    <xf numFmtId="0" fontId="0" fillId="0" borderId="22" xfId="0" applyBorder="1" applyAlignment="1">
      <alignment horizontal="center" textRotation="255" wrapText="1"/>
    </xf>
    <xf numFmtId="176" fontId="0" fillId="0" borderId="22" xfId="0" applyNumberFormat="1" applyBorder="1" applyAlignment="1">
      <alignment horizontal="center" textRotation="255" wrapText="1"/>
    </xf>
    <xf numFmtId="0" fontId="0" fillId="0" borderId="22" xfId="0" applyBorder="1">
      <alignment vertical="center"/>
    </xf>
    <xf numFmtId="9" fontId="0" fillId="0" borderId="22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7" fillId="0" borderId="22" xfId="0" applyFont="1" applyBorder="1">
      <alignment vertical="center"/>
    </xf>
    <xf numFmtId="0" fontId="3" fillId="0" borderId="22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9" fontId="0" fillId="0" borderId="21" xfId="0" applyNumberFormat="1" applyBorder="1">
      <alignment vertical="center"/>
    </xf>
    <xf numFmtId="0" fontId="7" fillId="0" borderId="21" xfId="0" applyFont="1" applyBorder="1">
      <alignment vertical="center"/>
    </xf>
    <xf numFmtId="9" fontId="7" fillId="0" borderId="21" xfId="0" applyNumberFormat="1" applyFont="1" applyBorder="1">
      <alignment vertical="center"/>
    </xf>
    <xf numFmtId="9" fontId="7" fillId="0" borderId="38" xfId="0" applyNumberFormat="1" applyFont="1" applyBorder="1">
      <alignment vertical="center"/>
    </xf>
    <xf numFmtId="9" fontId="3" fillId="0" borderId="38" xfId="0" applyNumberFormat="1" applyFont="1" applyBorder="1">
      <alignment vertical="center"/>
    </xf>
    <xf numFmtId="9" fontId="7" fillId="0" borderId="39" xfId="0" applyNumberFormat="1" applyFont="1" applyBorder="1">
      <alignment vertical="center"/>
    </xf>
    <xf numFmtId="9" fontId="0" fillId="0" borderId="3" xfId="0" applyNumberFormat="1" applyBorder="1">
      <alignment vertical="center"/>
    </xf>
    <xf numFmtId="9" fontId="0" fillId="0" borderId="41" xfId="0" applyNumberFormat="1" applyBorder="1">
      <alignment vertical="center"/>
    </xf>
    <xf numFmtId="0" fontId="0" fillId="3" borderId="3" xfId="0" applyFill="1" applyBorder="1" applyAlignment="1">
      <alignment horizontal="center" textRotation="255" wrapText="1"/>
    </xf>
    <xf numFmtId="9" fontId="0" fillId="3" borderId="3" xfId="0" applyNumberFormat="1" applyFill="1" applyBorder="1">
      <alignment vertical="center"/>
    </xf>
    <xf numFmtId="9" fontId="3" fillId="3" borderId="35" xfId="0" applyNumberFormat="1" applyFont="1" applyFill="1" applyBorder="1">
      <alignment vertical="center"/>
    </xf>
    <xf numFmtId="0" fontId="0" fillId="4" borderId="6" xfId="0" applyFill="1" applyBorder="1" applyAlignment="1">
      <alignment horizontal="center" textRotation="255" wrapText="1"/>
    </xf>
    <xf numFmtId="0" fontId="5" fillId="4" borderId="6" xfId="0" applyFont="1" applyFill="1" applyBorder="1">
      <alignment vertical="center"/>
    </xf>
    <xf numFmtId="0" fontId="5" fillId="4" borderId="36" xfId="0" applyFont="1" applyFill="1" applyBorder="1">
      <alignment vertical="center"/>
    </xf>
    <xf numFmtId="0" fontId="3" fillId="4" borderId="43" xfId="0" applyFont="1" applyFill="1" applyBorder="1">
      <alignment vertical="center"/>
    </xf>
    <xf numFmtId="9" fontId="0" fillId="3" borderId="22" xfId="0" applyNumberFormat="1" applyFill="1" applyBorder="1">
      <alignment vertical="center"/>
    </xf>
    <xf numFmtId="0" fontId="0" fillId="3" borderId="22" xfId="0" applyFill="1" applyBorder="1" applyAlignment="1">
      <alignment horizontal="center" textRotation="255" wrapText="1"/>
    </xf>
    <xf numFmtId="0" fontId="0" fillId="4" borderId="22" xfId="0" applyFill="1" applyBorder="1" applyAlignment="1">
      <alignment horizontal="center" textRotation="255" wrapText="1"/>
    </xf>
    <xf numFmtId="0" fontId="0" fillId="8" borderId="22" xfId="0" applyFill="1" applyBorder="1" applyAlignment="1">
      <alignment horizontal="center" textRotation="255" wrapText="1"/>
    </xf>
    <xf numFmtId="0" fontId="0" fillId="4" borderId="3" xfId="0" applyFill="1" applyBorder="1" applyAlignment="1">
      <alignment horizontal="center" textRotation="255" wrapText="1"/>
    </xf>
    <xf numFmtId="9" fontId="0" fillId="4" borderId="7" xfId="0" applyNumberFormat="1" applyFill="1" applyBorder="1">
      <alignment vertical="center"/>
    </xf>
    <xf numFmtId="0" fontId="0" fillId="8" borderId="2" xfId="0" applyFill="1" applyBorder="1" applyAlignment="1">
      <alignment horizontal="center" textRotation="255" wrapText="1"/>
    </xf>
    <xf numFmtId="0" fontId="0" fillId="7" borderId="2" xfId="0" applyFill="1" applyBorder="1" applyAlignment="1">
      <alignment horizontal="center" textRotation="255" wrapText="1"/>
    </xf>
    <xf numFmtId="0" fontId="0" fillId="7" borderId="22" xfId="0" applyFill="1" applyBorder="1" applyAlignment="1">
      <alignment horizontal="center" textRotation="255" wrapText="1"/>
    </xf>
    <xf numFmtId="0" fontId="0" fillId="2" borderId="22" xfId="0" applyFill="1" applyBorder="1" applyAlignment="1">
      <alignment horizontal="center" textRotation="255" wrapText="1"/>
    </xf>
    <xf numFmtId="176" fontId="0" fillId="0" borderId="7" xfId="0" applyNumberFormat="1" applyBorder="1" applyAlignment="1">
      <alignment horizontal="center" textRotation="255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176" fontId="0" fillId="5" borderId="7" xfId="0" applyNumberFormat="1" applyFill="1" applyBorder="1" applyAlignment="1">
      <alignment horizontal="center" textRotation="255" wrapText="1"/>
    </xf>
    <xf numFmtId="0" fontId="0" fillId="0" borderId="7" xfId="0" applyBorder="1" applyAlignment="1">
      <alignment horizontal="center" textRotation="255" wrapText="1"/>
    </xf>
    <xf numFmtId="0" fontId="8" fillId="0" borderId="0" xfId="0" applyFont="1">
      <alignment vertical="center"/>
    </xf>
    <xf numFmtId="0" fontId="0" fillId="3" borderId="22" xfId="0" applyFill="1" applyBorder="1">
      <alignment vertical="center"/>
    </xf>
    <xf numFmtId="0" fontId="0" fillId="4" borderId="7" xfId="0" applyFill="1" applyBorder="1">
      <alignment vertical="center"/>
    </xf>
    <xf numFmtId="9" fontId="0" fillId="0" borderId="35" xfId="0" applyNumberFormat="1" applyBorder="1">
      <alignment vertical="center"/>
    </xf>
    <xf numFmtId="9" fontId="0" fillId="5" borderId="2" xfId="0" applyNumberFormat="1" applyFill="1" applyBorder="1">
      <alignment vertical="center"/>
    </xf>
    <xf numFmtId="9" fontId="3" fillId="5" borderId="16" xfId="0" applyNumberFormat="1" applyFont="1" applyFill="1" applyBorder="1">
      <alignment vertical="center"/>
    </xf>
    <xf numFmtId="9" fontId="3" fillId="0" borderId="16" xfId="0" applyNumberFormat="1" applyFont="1" applyBorder="1">
      <alignment vertical="center"/>
    </xf>
    <xf numFmtId="9" fontId="3" fillId="5" borderId="52" xfId="0" applyNumberFormat="1" applyFont="1" applyFill="1" applyBorder="1">
      <alignment vertical="center"/>
    </xf>
    <xf numFmtId="9" fontId="3" fillId="0" borderId="13" xfId="0" applyNumberFormat="1" applyFont="1" applyBorder="1">
      <alignment vertical="center"/>
    </xf>
    <xf numFmtId="9" fontId="0" fillId="0" borderId="18" xfId="0" applyNumberFormat="1" applyBorder="1">
      <alignment vertical="center"/>
    </xf>
    <xf numFmtId="9" fontId="0" fillId="0" borderId="17" xfId="0" applyNumberFormat="1" applyBorder="1">
      <alignment vertical="center"/>
    </xf>
    <xf numFmtId="9" fontId="7" fillId="0" borderId="25" xfId="0" applyNumberFormat="1" applyFont="1" applyBorder="1">
      <alignment vertical="center"/>
    </xf>
    <xf numFmtId="176" fontId="0" fillId="6" borderId="15" xfId="0" applyNumberFormat="1" applyFill="1" applyBorder="1">
      <alignment vertical="center"/>
    </xf>
    <xf numFmtId="176" fontId="0" fillId="6" borderId="16" xfId="0" applyNumberFormat="1" applyFill="1" applyBorder="1">
      <alignment vertical="center"/>
    </xf>
    <xf numFmtId="176" fontId="0" fillId="6" borderId="17" xfId="0" applyNumberFormat="1" applyFill="1" applyBorder="1">
      <alignment vertical="center"/>
    </xf>
    <xf numFmtId="0" fontId="0" fillId="0" borderId="69" xfId="0" applyBorder="1">
      <alignment vertical="center"/>
    </xf>
    <xf numFmtId="0" fontId="3" fillId="0" borderId="69" xfId="0" applyFont="1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178" fontId="0" fillId="0" borderId="13" xfId="0" applyNumberFormat="1" applyBorder="1">
      <alignment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textRotation="255" wrapText="1"/>
    </xf>
    <xf numFmtId="0" fontId="0" fillId="0" borderId="2" xfId="0" applyBorder="1" applyAlignment="1">
      <alignment horizontal="center" textRotation="255" wrapText="1"/>
    </xf>
    <xf numFmtId="9" fontId="0" fillId="0" borderId="20" xfId="0" applyNumberFormat="1" applyBorder="1" applyAlignment="1">
      <alignment horizontal="center" textRotation="255" wrapText="1"/>
    </xf>
    <xf numFmtId="9" fontId="0" fillId="0" borderId="13" xfId="0" applyNumberFormat="1" applyBorder="1" applyAlignment="1">
      <alignment horizontal="center" textRotation="255" wrapText="1"/>
    </xf>
    <xf numFmtId="9" fontId="7" fillId="0" borderId="59" xfId="0" applyNumberFormat="1" applyFont="1" applyBorder="1" applyAlignment="1">
      <alignment horizontal="center" textRotation="255" wrapText="1"/>
    </xf>
    <xf numFmtId="9" fontId="7" fillId="0" borderId="60" xfId="0" applyNumberFormat="1" applyFont="1" applyBorder="1" applyAlignment="1">
      <alignment horizontal="center" textRotation="255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4" xfId="0" applyBorder="1" applyAlignment="1">
      <alignment horizontal="center" textRotation="255" wrapText="1"/>
    </xf>
    <xf numFmtId="0" fontId="0" fillId="0" borderId="55" xfId="0" applyBorder="1" applyAlignment="1">
      <alignment horizontal="center" textRotation="255" wrapText="1"/>
    </xf>
    <xf numFmtId="0" fontId="0" fillId="0" borderId="3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52" xfId="0" applyFont="1" applyBorder="1" applyAlignment="1">
      <alignment horizontal="center" textRotation="255" wrapText="1"/>
    </xf>
    <xf numFmtId="0" fontId="7" fillId="0" borderId="53" xfId="0" applyFont="1" applyBorder="1" applyAlignment="1">
      <alignment horizontal="center" textRotation="255" wrapText="1"/>
    </xf>
    <xf numFmtId="9" fontId="7" fillId="0" borderId="52" xfId="0" applyNumberFormat="1" applyFont="1" applyBorder="1" applyAlignment="1">
      <alignment horizontal="center" textRotation="255" wrapText="1"/>
    </xf>
    <xf numFmtId="9" fontId="7" fillId="0" borderId="53" xfId="0" applyNumberFormat="1" applyFont="1" applyBorder="1" applyAlignment="1">
      <alignment horizontal="center" textRotation="255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176" fontId="0" fillId="0" borderId="38" xfId="0" applyNumberFormat="1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9" fontId="7" fillId="0" borderId="64" xfId="0" applyNumberFormat="1" applyFont="1" applyBorder="1" applyAlignment="1">
      <alignment horizontal="center" textRotation="255" wrapText="1"/>
    </xf>
    <xf numFmtId="9" fontId="7" fillId="0" borderId="65" xfId="0" applyNumberFormat="1" applyFont="1" applyBorder="1" applyAlignment="1">
      <alignment horizontal="center" textRotation="255" wrapText="1"/>
    </xf>
    <xf numFmtId="0" fontId="0" fillId="0" borderId="14" xfId="0" applyBorder="1" applyAlignment="1">
      <alignment horizontal="center" textRotation="255" wrapText="1"/>
    </xf>
    <xf numFmtId="0" fontId="0" fillId="0" borderId="45" xfId="0" applyBorder="1" applyAlignment="1">
      <alignment horizontal="center" textRotation="255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textRotation="255" wrapText="1"/>
    </xf>
    <xf numFmtId="9" fontId="0" fillId="0" borderId="56" xfId="0" applyNumberFormat="1" applyBorder="1" applyAlignment="1">
      <alignment horizontal="center" textRotation="255" wrapText="1"/>
    </xf>
    <xf numFmtId="9" fontId="0" fillId="0" borderId="57" xfId="0" applyNumberFormat="1" applyBorder="1" applyAlignment="1">
      <alignment horizontal="center" textRotation="255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2" xfId="0" applyBorder="1" applyAlignment="1">
      <alignment horizontal="center" textRotation="255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7" fillId="0" borderId="2" xfId="0" applyFont="1" applyBorder="1" applyAlignment="1">
      <alignment horizontal="center" textRotation="255" wrapText="1"/>
    </xf>
    <xf numFmtId="9" fontId="7" fillId="0" borderId="13" xfId="0" applyNumberFormat="1" applyFont="1" applyBorder="1" applyAlignment="1">
      <alignment horizontal="center" textRotation="255" wrapTex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76" fontId="0" fillId="0" borderId="41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7" fillId="0" borderId="4" xfId="0" applyFont="1" applyBorder="1" applyAlignment="1">
      <alignment horizontal="center" textRotation="255" wrapText="1"/>
    </xf>
    <xf numFmtId="0" fontId="7" fillId="0" borderId="9" xfId="0" applyFont="1" applyBorder="1" applyAlignment="1">
      <alignment horizontal="center" textRotation="255" wrapText="1"/>
    </xf>
    <xf numFmtId="0" fontId="7" fillId="0" borderId="7" xfId="0" applyFont="1" applyBorder="1" applyAlignment="1">
      <alignment horizontal="center" textRotation="255" wrapText="1"/>
    </xf>
    <xf numFmtId="9" fontId="7" fillId="0" borderId="18" xfId="0" applyNumberFormat="1" applyFont="1" applyBorder="1" applyAlignment="1">
      <alignment horizontal="center" textRotation="255" wrapText="1"/>
    </xf>
    <xf numFmtId="9" fontId="7" fillId="0" borderId="19" xfId="0" applyNumberFormat="1" applyFont="1" applyBorder="1" applyAlignment="1">
      <alignment horizontal="center" textRotation="255" wrapText="1"/>
    </xf>
    <xf numFmtId="9" fontId="7" fillId="0" borderId="20" xfId="0" applyNumberFormat="1" applyFont="1" applyBorder="1" applyAlignment="1">
      <alignment horizontal="center" textRotation="255" wrapText="1"/>
    </xf>
    <xf numFmtId="0" fontId="0" fillId="0" borderId="4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 textRotation="255" wrapText="1"/>
    </xf>
    <xf numFmtId="0" fontId="0" fillId="0" borderId="51" xfId="0" applyBorder="1" applyAlignment="1">
      <alignment horizontal="center"/>
    </xf>
    <xf numFmtId="0" fontId="0" fillId="0" borderId="36" xfId="0" applyBorder="1" applyAlignment="1">
      <alignment horizontal="center" textRotation="255" wrapText="1"/>
    </xf>
    <xf numFmtId="0" fontId="0" fillId="0" borderId="46" xfId="0" applyBorder="1" applyAlignment="1">
      <alignment horizontal="center" textRotation="255" wrapText="1"/>
    </xf>
    <xf numFmtId="9" fontId="0" fillId="0" borderId="18" xfId="0" applyNumberFormat="1" applyBorder="1" applyAlignment="1">
      <alignment horizontal="center" textRotation="255" wrapText="1"/>
    </xf>
    <xf numFmtId="9" fontId="0" fillId="0" borderId="19" xfId="0" applyNumberFormat="1" applyBorder="1" applyAlignment="1">
      <alignment horizontal="center" textRotation="255" wrapText="1"/>
    </xf>
    <xf numFmtId="0" fontId="0" fillId="2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0" borderId="50" xfId="0" applyBorder="1" applyAlignment="1">
      <alignment horizontal="center" vertical="center"/>
    </xf>
  </cellXfs>
  <cellStyles count="2">
    <cellStyle name="一般" xfId="0" builtinId="0" customBuiltin="1"/>
    <cellStyle name="百分比" xfId="1" builtinId="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3"/>
  <sheetViews>
    <sheetView workbookViewId="0">
      <pane xSplit="1" topLeftCell="B1" activePane="topRight" state="frozen"/>
      <selection activeCell="BS13" sqref="BS13:BS15"/>
      <selection pane="topRight" activeCell="A12" sqref="A12:AX12"/>
    </sheetView>
  </sheetViews>
  <sheetFormatPr defaultColWidth="5.5" defaultRowHeight="16.5" x14ac:dyDescent="0.25"/>
  <cols>
    <col min="1" max="1" width="39.375" customWidth="1"/>
    <col min="2" max="2" width="4.75" customWidth="1"/>
    <col min="3" max="3" width="4.625" customWidth="1"/>
    <col min="6" max="6" width="7.875" customWidth="1"/>
    <col min="8" max="8" width="6.5" customWidth="1"/>
    <col min="9" max="9" width="4.75" customWidth="1"/>
    <col min="10" max="10" width="4.625" customWidth="1"/>
    <col min="13" max="13" width="7.875" customWidth="1"/>
    <col min="15" max="15" width="6.5" customWidth="1"/>
    <col min="20" max="20" width="6.875" bestFit="1" customWidth="1"/>
    <col min="22" max="22" width="8.625" bestFit="1" customWidth="1"/>
    <col min="23" max="23" width="5.5" hidden="1" customWidth="1"/>
    <col min="24" max="24" width="5.75" hidden="1" customWidth="1"/>
    <col min="25" max="25" width="5.5" hidden="1" customWidth="1"/>
    <col min="26" max="26" width="4.875" hidden="1" customWidth="1"/>
    <col min="31" max="31" width="6.875" bestFit="1" customWidth="1"/>
    <col min="33" max="33" width="8" bestFit="1" customWidth="1"/>
    <col min="34" max="36" width="8" hidden="1" customWidth="1"/>
    <col min="37" max="37" width="7.875" hidden="1" customWidth="1"/>
    <col min="38" max="39" width="6.375" hidden="1" customWidth="1"/>
    <col min="40" max="40" width="5.5" customWidth="1"/>
    <col min="44" max="44" width="6.875" bestFit="1" customWidth="1"/>
    <col min="45" max="46" width="5.5" style="9"/>
    <col min="47" max="47" width="5.5" bestFit="1" customWidth="1"/>
    <col min="48" max="48" width="6.375" customWidth="1"/>
    <col min="49" max="49" width="0.125" customWidth="1"/>
    <col min="50" max="54" width="6.375" hidden="1" customWidth="1"/>
    <col min="59" max="59" width="6.875" bestFit="1" customWidth="1"/>
    <col min="60" max="61" width="5.5" style="9"/>
    <col min="62" max="62" width="5.5" customWidth="1"/>
    <col min="63" max="63" width="6.375" customWidth="1"/>
    <col min="64" max="64" width="0.125" customWidth="1"/>
    <col min="65" max="69" width="6.375" hidden="1" customWidth="1"/>
  </cols>
  <sheetData>
    <row r="1" spans="1:69" ht="26.25" customHeight="1" thickBot="1" x14ac:dyDescent="0.3">
      <c r="A1" s="132" t="s">
        <v>54</v>
      </c>
      <c r="B1" s="133"/>
      <c r="C1" s="133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S1"/>
      <c r="AT1"/>
      <c r="BH1"/>
      <c r="BI1"/>
    </row>
    <row r="2" spans="1:69" ht="29.25" customHeight="1" thickBot="1" x14ac:dyDescent="0.3">
      <c r="A2" s="147" t="s">
        <v>0</v>
      </c>
      <c r="B2" s="154" t="s">
        <v>53</v>
      </c>
      <c r="C2" s="155"/>
      <c r="D2" s="155"/>
      <c r="E2" s="155"/>
      <c r="F2" s="155"/>
      <c r="G2" s="155"/>
      <c r="H2" s="156"/>
      <c r="I2" s="154" t="s">
        <v>52</v>
      </c>
      <c r="J2" s="155"/>
      <c r="K2" s="155"/>
      <c r="L2" s="155"/>
      <c r="M2" s="155"/>
      <c r="N2" s="155"/>
      <c r="O2" s="156"/>
      <c r="P2" s="151" t="s">
        <v>3</v>
      </c>
      <c r="Q2" s="152"/>
      <c r="R2" s="152"/>
      <c r="S2" s="152"/>
      <c r="T2" s="152"/>
      <c r="U2" s="152"/>
      <c r="V2" s="152"/>
      <c r="W2" s="152"/>
      <c r="X2" s="152"/>
      <c r="Y2" s="152"/>
      <c r="Z2" s="153"/>
      <c r="AA2" s="120" t="s">
        <v>2</v>
      </c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2"/>
      <c r="AN2" s="120" t="s">
        <v>1</v>
      </c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0" t="s">
        <v>46</v>
      </c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2"/>
    </row>
    <row r="3" spans="1:69" ht="16.5" customHeight="1" x14ac:dyDescent="0.25">
      <c r="A3" s="148"/>
      <c r="B3" s="140" t="s">
        <v>4</v>
      </c>
      <c r="C3" s="113" t="s">
        <v>5</v>
      </c>
      <c r="D3" s="113"/>
      <c r="E3" s="113"/>
      <c r="F3" s="113"/>
      <c r="G3" s="114" t="s">
        <v>6</v>
      </c>
      <c r="H3" s="116" t="s">
        <v>7</v>
      </c>
      <c r="I3" s="140" t="s">
        <v>4</v>
      </c>
      <c r="J3" s="113" t="s">
        <v>5</v>
      </c>
      <c r="K3" s="113"/>
      <c r="L3" s="113"/>
      <c r="M3" s="113"/>
      <c r="N3" s="114" t="s">
        <v>6</v>
      </c>
      <c r="O3" s="116" t="s">
        <v>7</v>
      </c>
      <c r="P3" s="139" t="s">
        <v>4</v>
      </c>
      <c r="Q3" s="141" t="s">
        <v>5</v>
      </c>
      <c r="R3" s="142"/>
      <c r="S3" s="142"/>
      <c r="T3" s="143"/>
      <c r="U3" s="144" t="s">
        <v>6</v>
      </c>
      <c r="V3" s="145" t="s">
        <v>7</v>
      </c>
      <c r="W3" s="130" t="s">
        <v>34</v>
      </c>
      <c r="X3" s="130" t="s">
        <v>36</v>
      </c>
      <c r="Y3" s="130" t="s">
        <v>37</v>
      </c>
      <c r="Z3" s="130" t="s">
        <v>39</v>
      </c>
      <c r="AA3" s="123" t="s">
        <v>4</v>
      </c>
      <c r="AB3" s="125" t="s">
        <v>5</v>
      </c>
      <c r="AC3" s="126"/>
      <c r="AD3" s="126"/>
      <c r="AE3" s="127"/>
      <c r="AF3" s="128" t="s">
        <v>6</v>
      </c>
      <c r="AG3" s="130" t="s">
        <v>7</v>
      </c>
      <c r="AH3" s="130" t="s">
        <v>34</v>
      </c>
      <c r="AI3" s="130" t="s">
        <v>36</v>
      </c>
      <c r="AJ3" s="130" t="s">
        <v>37</v>
      </c>
      <c r="AK3" s="130" t="s">
        <v>39</v>
      </c>
      <c r="AL3" s="130" t="s">
        <v>41</v>
      </c>
      <c r="AM3" s="118" t="s">
        <v>43</v>
      </c>
      <c r="AN3" s="123" t="s">
        <v>4</v>
      </c>
      <c r="AO3" s="125" t="s">
        <v>5</v>
      </c>
      <c r="AP3" s="126"/>
      <c r="AQ3" s="126"/>
      <c r="AR3" s="127"/>
      <c r="AS3" s="135" t="s">
        <v>23</v>
      </c>
      <c r="AT3" s="136"/>
      <c r="AU3" s="128" t="s">
        <v>6</v>
      </c>
      <c r="AV3" s="130" t="s">
        <v>7</v>
      </c>
      <c r="AW3" s="130" t="s">
        <v>34</v>
      </c>
      <c r="AX3" s="130" t="s">
        <v>36</v>
      </c>
      <c r="AY3" s="130" t="s">
        <v>37</v>
      </c>
      <c r="AZ3" s="130" t="s">
        <v>39</v>
      </c>
      <c r="BA3" s="130" t="s">
        <v>41</v>
      </c>
      <c r="BB3" s="137" t="s">
        <v>43</v>
      </c>
      <c r="BC3" s="123" t="s">
        <v>4</v>
      </c>
      <c r="BD3" s="125" t="s">
        <v>5</v>
      </c>
      <c r="BE3" s="126"/>
      <c r="BF3" s="126"/>
      <c r="BG3" s="127"/>
      <c r="BH3" s="135" t="s">
        <v>23</v>
      </c>
      <c r="BI3" s="136"/>
      <c r="BJ3" s="128" t="s">
        <v>6</v>
      </c>
      <c r="BK3" s="130" t="s">
        <v>7</v>
      </c>
      <c r="BL3" s="130" t="s">
        <v>34</v>
      </c>
      <c r="BM3" s="130" t="s">
        <v>36</v>
      </c>
      <c r="BN3" s="130" t="s">
        <v>37</v>
      </c>
      <c r="BO3" s="130" t="s">
        <v>39</v>
      </c>
      <c r="BP3" s="130" t="s">
        <v>41</v>
      </c>
      <c r="BQ3" s="118" t="s">
        <v>43</v>
      </c>
    </row>
    <row r="4" spans="1:69" ht="77.25" customHeight="1" x14ac:dyDescent="0.25">
      <c r="A4" s="149"/>
      <c r="B4" s="157"/>
      <c r="C4" s="1" t="s">
        <v>8</v>
      </c>
      <c r="D4" s="1" t="s">
        <v>9</v>
      </c>
      <c r="E4" s="1" t="s">
        <v>10</v>
      </c>
      <c r="F4" s="1" t="s">
        <v>11</v>
      </c>
      <c r="G4" s="115"/>
      <c r="H4" s="117"/>
      <c r="I4" s="157"/>
      <c r="J4" s="1" t="s">
        <v>8</v>
      </c>
      <c r="K4" s="1" t="s">
        <v>9</v>
      </c>
      <c r="L4" s="1" t="s">
        <v>10</v>
      </c>
      <c r="M4" s="1" t="s">
        <v>11</v>
      </c>
      <c r="N4" s="115"/>
      <c r="O4" s="117"/>
      <c r="P4" s="140"/>
      <c r="Q4" s="1" t="s">
        <v>8</v>
      </c>
      <c r="R4" s="1" t="s">
        <v>9</v>
      </c>
      <c r="S4" s="1" t="s">
        <v>10</v>
      </c>
      <c r="T4" s="1" t="s">
        <v>11</v>
      </c>
      <c r="U4" s="114"/>
      <c r="V4" s="146"/>
      <c r="W4" s="131"/>
      <c r="X4" s="131"/>
      <c r="Y4" s="131"/>
      <c r="Z4" s="131"/>
      <c r="AA4" s="124"/>
      <c r="AB4" s="52" t="s">
        <v>8</v>
      </c>
      <c r="AC4" s="52" t="s">
        <v>9</v>
      </c>
      <c r="AD4" s="52" t="s">
        <v>10</v>
      </c>
      <c r="AE4" s="52" t="s">
        <v>11</v>
      </c>
      <c r="AF4" s="129"/>
      <c r="AG4" s="131"/>
      <c r="AH4" s="131"/>
      <c r="AI4" s="131"/>
      <c r="AJ4" s="131"/>
      <c r="AK4" s="131"/>
      <c r="AL4" s="131"/>
      <c r="AM4" s="119"/>
      <c r="AN4" s="124"/>
      <c r="AO4" s="52" t="s">
        <v>8</v>
      </c>
      <c r="AP4" s="52" t="s">
        <v>9</v>
      </c>
      <c r="AQ4" s="52" t="s">
        <v>10</v>
      </c>
      <c r="AR4" s="52" t="s">
        <v>11</v>
      </c>
      <c r="AS4" s="53" t="s">
        <v>8</v>
      </c>
      <c r="AT4" s="53" t="s">
        <v>10</v>
      </c>
      <c r="AU4" s="129"/>
      <c r="AV4" s="131"/>
      <c r="AW4" s="131"/>
      <c r="AX4" s="131"/>
      <c r="AY4" s="131"/>
      <c r="AZ4" s="131"/>
      <c r="BA4" s="131"/>
      <c r="BB4" s="138"/>
      <c r="BC4" s="124"/>
      <c r="BD4" s="52" t="s">
        <v>8</v>
      </c>
      <c r="BE4" s="52" t="s">
        <v>9</v>
      </c>
      <c r="BF4" s="52" t="s">
        <v>10</v>
      </c>
      <c r="BG4" s="52" t="s">
        <v>11</v>
      </c>
      <c r="BH4" s="53" t="s">
        <v>8</v>
      </c>
      <c r="BI4" s="53" t="s">
        <v>10</v>
      </c>
      <c r="BJ4" s="129"/>
      <c r="BK4" s="131"/>
      <c r="BL4" s="131"/>
      <c r="BM4" s="131"/>
      <c r="BN4" s="131"/>
      <c r="BO4" s="131"/>
      <c r="BP4" s="131"/>
      <c r="BQ4" s="119"/>
    </row>
    <row r="5" spans="1:69" ht="22.5" customHeight="1" x14ac:dyDescent="0.25">
      <c r="A5" s="108" t="s">
        <v>12</v>
      </c>
      <c r="B5" s="25">
        <v>46</v>
      </c>
      <c r="C5" s="3">
        <v>46</v>
      </c>
      <c r="D5" s="3">
        <v>150</v>
      </c>
      <c r="E5" s="3">
        <v>46</v>
      </c>
      <c r="F5" s="2">
        <f>E5/C5</f>
        <v>1</v>
      </c>
      <c r="G5" s="3">
        <v>46</v>
      </c>
      <c r="H5" s="26">
        <f>G5/C5</f>
        <v>1</v>
      </c>
      <c r="I5" s="25">
        <v>46</v>
      </c>
      <c r="J5" s="3">
        <v>46</v>
      </c>
      <c r="K5" s="3">
        <v>135</v>
      </c>
      <c r="L5" s="3">
        <v>46</v>
      </c>
      <c r="M5" s="2">
        <f>L5/J5</f>
        <v>1</v>
      </c>
      <c r="N5" s="3">
        <v>46</v>
      </c>
      <c r="O5" s="26">
        <f>N5/J5</f>
        <v>1</v>
      </c>
      <c r="P5" s="25">
        <v>46</v>
      </c>
      <c r="Q5" s="3">
        <v>46</v>
      </c>
      <c r="R5" s="3">
        <v>183</v>
      </c>
      <c r="S5" s="3">
        <v>46</v>
      </c>
      <c r="T5" s="2">
        <f>S5/Q5</f>
        <v>1</v>
      </c>
      <c r="U5" s="3">
        <v>46</v>
      </c>
      <c r="V5" s="69">
        <f>U5/Q5</f>
        <v>1</v>
      </c>
      <c r="W5" s="54">
        <v>1</v>
      </c>
      <c r="X5" s="55">
        <f>W5/U5</f>
        <v>2.1739130434782608E-2</v>
      </c>
      <c r="Y5" s="54">
        <v>2</v>
      </c>
      <c r="Z5" s="55">
        <f>Y5/U5</f>
        <v>4.3478260869565216E-2</v>
      </c>
      <c r="AA5" s="47">
        <v>49</v>
      </c>
      <c r="AB5" s="54">
        <v>49</v>
      </c>
      <c r="AC5" s="54">
        <v>190</v>
      </c>
      <c r="AD5" s="54">
        <v>49</v>
      </c>
      <c r="AE5" s="55">
        <f>AD5/AB5</f>
        <v>1</v>
      </c>
      <c r="AF5" s="57">
        <v>43</v>
      </c>
      <c r="AG5" s="50">
        <f>AF5/AB5</f>
        <v>0.87755102040816324</v>
      </c>
      <c r="AH5" s="57">
        <v>4</v>
      </c>
      <c r="AI5" s="50">
        <f>AH5/AF5</f>
        <v>9.3023255813953487E-2</v>
      </c>
      <c r="AJ5" s="57">
        <v>0</v>
      </c>
      <c r="AK5" s="50">
        <f>AJ5/AF5</f>
        <v>0</v>
      </c>
      <c r="AL5" s="57"/>
      <c r="AM5" s="66"/>
      <c r="AN5" s="47">
        <v>49</v>
      </c>
      <c r="AO5" s="54">
        <v>49</v>
      </c>
      <c r="AP5" s="54">
        <v>138</v>
      </c>
      <c r="AQ5" s="54">
        <v>49</v>
      </c>
      <c r="AR5" s="55">
        <f t="shared" ref="AR5:AR7" si="0">AQ5/AO5</f>
        <v>1</v>
      </c>
      <c r="AS5" s="44"/>
      <c r="AT5" s="44"/>
      <c r="AU5" s="57">
        <v>40</v>
      </c>
      <c r="AV5" s="50">
        <f t="shared" ref="AV5:AV11" si="1">AU5/AN5</f>
        <v>0.81632653061224492</v>
      </c>
      <c r="AW5" s="57">
        <v>1</v>
      </c>
      <c r="AX5" s="50">
        <f>AW5/AU5</f>
        <v>2.5000000000000001E-2</v>
      </c>
      <c r="AY5" s="57">
        <v>1</v>
      </c>
      <c r="AZ5" s="50">
        <f>AY5/AU5</f>
        <v>2.5000000000000001E-2</v>
      </c>
      <c r="BA5" s="57"/>
      <c r="BB5" s="66"/>
      <c r="BC5" s="47">
        <v>49</v>
      </c>
      <c r="BD5" s="54">
        <v>49</v>
      </c>
      <c r="BE5" s="54">
        <v>132</v>
      </c>
      <c r="BF5" s="54">
        <v>49</v>
      </c>
      <c r="BG5" s="55">
        <f t="shared" ref="BG5:BG7" si="2">BF5/BD5</f>
        <v>1</v>
      </c>
      <c r="BH5" s="44"/>
      <c r="BI5" s="44"/>
      <c r="BJ5" s="57">
        <v>49</v>
      </c>
      <c r="BK5" s="50">
        <f t="shared" ref="BK5:BK10" si="3">BJ5/BC5</f>
        <v>1</v>
      </c>
      <c r="BL5" s="57">
        <v>3</v>
      </c>
      <c r="BM5" s="50">
        <f>BL5/BJ5</f>
        <v>6.1224489795918366E-2</v>
      </c>
      <c r="BN5" s="57">
        <v>1</v>
      </c>
      <c r="BO5" s="50">
        <f>BN5/BJ5</f>
        <v>2.0408163265306121E-2</v>
      </c>
      <c r="BP5" s="57">
        <v>26</v>
      </c>
      <c r="BQ5" s="104">
        <f>BP5/BJ5</f>
        <v>0.53061224489795922</v>
      </c>
    </row>
    <row r="6" spans="1:69" ht="22.5" customHeight="1" x14ac:dyDescent="0.25">
      <c r="A6" s="108" t="s">
        <v>13</v>
      </c>
      <c r="B6" s="25">
        <v>55</v>
      </c>
      <c r="C6" s="3">
        <v>55</v>
      </c>
      <c r="D6" s="3">
        <v>300</v>
      </c>
      <c r="E6" s="3">
        <v>55</v>
      </c>
      <c r="F6" s="2">
        <f>E6/C6</f>
        <v>1</v>
      </c>
      <c r="G6" s="3">
        <v>55</v>
      </c>
      <c r="H6" s="26">
        <f>G6/C6</f>
        <v>1</v>
      </c>
      <c r="I6" s="25">
        <v>55</v>
      </c>
      <c r="J6" s="3">
        <v>55</v>
      </c>
      <c r="K6" s="3">
        <v>292</v>
      </c>
      <c r="L6" s="3">
        <v>55</v>
      </c>
      <c r="M6" s="2">
        <f>L6/J6</f>
        <v>1</v>
      </c>
      <c r="N6" s="3">
        <v>55</v>
      </c>
      <c r="O6" s="26">
        <f>N6/J6</f>
        <v>1</v>
      </c>
      <c r="P6" s="25">
        <v>55</v>
      </c>
      <c r="Q6" s="3">
        <v>55</v>
      </c>
      <c r="R6" s="3">
        <v>284</v>
      </c>
      <c r="S6" s="3">
        <v>55</v>
      </c>
      <c r="T6" s="2">
        <f t="shared" ref="T6:T7" si="4">S6/Q6</f>
        <v>1</v>
      </c>
      <c r="U6" s="3">
        <v>54</v>
      </c>
      <c r="V6" s="69">
        <f t="shared" ref="V6:V7" si="5">U6/Q6</f>
        <v>0.98181818181818181</v>
      </c>
      <c r="W6" s="54">
        <v>0</v>
      </c>
      <c r="X6" s="55">
        <f t="shared" ref="X6:X7" si="6">W6/U6</f>
        <v>0</v>
      </c>
      <c r="Y6" s="54">
        <v>3</v>
      </c>
      <c r="Z6" s="55">
        <f t="shared" ref="Z6:Z7" si="7">Y6/U6</f>
        <v>5.5555555555555552E-2</v>
      </c>
      <c r="AA6" s="47">
        <v>52</v>
      </c>
      <c r="AB6" s="54">
        <v>52</v>
      </c>
      <c r="AC6" s="54">
        <v>261</v>
      </c>
      <c r="AD6" s="54">
        <v>52</v>
      </c>
      <c r="AE6" s="55">
        <f t="shared" ref="AE6:AE7" si="8">AD6/AB6</f>
        <v>1</v>
      </c>
      <c r="AF6" s="57">
        <v>50</v>
      </c>
      <c r="AG6" s="50">
        <f t="shared" ref="AG6:AG7" si="9">AF6/AB6</f>
        <v>0.96153846153846156</v>
      </c>
      <c r="AH6" s="57">
        <v>3</v>
      </c>
      <c r="AI6" s="50">
        <f t="shared" ref="AI6:AI7" si="10">AH6/AF6</f>
        <v>0.06</v>
      </c>
      <c r="AJ6" s="57">
        <v>0</v>
      </c>
      <c r="AK6" s="50">
        <f t="shared" ref="AK6:AK7" si="11">AJ6/AF6</f>
        <v>0</v>
      </c>
      <c r="AL6" s="57"/>
      <c r="AM6" s="66"/>
      <c r="AN6" s="47">
        <v>52</v>
      </c>
      <c r="AO6" s="54">
        <v>50</v>
      </c>
      <c r="AP6" s="54">
        <v>238</v>
      </c>
      <c r="AQ6" s="54">
        <v>50</v>
      </c>
      <c r="AR6" s="55">
        <f t="shared" si="0"/>
        <v>1</v>
      </c>
      <c r="AS6" s="56">
        <v>2</v>
      </c>
      <c r="AT6" s="56">
        <v>2</v>
      </c>
      <c r="AU6" s="57">
        <v>51</v>
      </c>
      <c r="AV6" s="50">
        <f t="shared" si="1"/>
        <v>0.98076923076923073</v>
      </c>
      <c r="AW6" s="57">
        <v>1</v>
      </c>
      <c r="AX6" s="50">
        <f t="shared" ref="AX6:AX7" si="12">AW6/AU6</f>
        <v>1.9607843137254902E-2</v>
      </c>
      <c r="AY6" s="57">
        <v>2</v>
      </c>
      <c r="AZ6" s="50">
        <f t="shared" ref="AZ6:AZ7" si="13">AY6/AU6</f>
        <v>3.9215686274509803E-2</v>
      </c>
      <c r="BA6" s="57"/>
      <c r="BB6" s="66"/>
      <c r="BC6" s="47">
        <v>52</v>
      </c>
      <c r="BD6" s="54">
        <v>50</v>
      </c>
      <c r="BE6" s="54">
        <v>233</v>
      </c>
      <c r="BF6" s="54">
        <v>50</v>
      </c>
      <c r="BG6" s="55">
        <f t="shared" si="2"/>
        <v>1</v>
      </c>
      <c r="BH6" s="56">
        <v>2</v>
      </c>
      <c r="BI6" s="56">
        <v>2</v>
      </c>
      <c r="BJ6" s="57">
        <v>52</v>
      </c>
      <c r="BK6" s="50">
        <f t="shared" si="3"/>
        <v>1</v>
      </c>
      <c r="BL6" s="57">
        <v>0</v>
      </c>
      <c r="BM6" s="50">
        <f t="shared" ref="BM6:BM7" si="14">BL6/BJ6</f>
        <v>0</v>
      </c>
      <c r="BN6" s="57">
        <v>1</v>
      </c>
      <c r="BO6" s="50">
        <f t="shared" ref="BO6:BO7" si="15">BN6/BJ6</f>
        <v>1.9230769230769232E-2</v>
      </c>
      <c r="BP6" s="57">
        <v>34</v>
      </c>
      <c r="BQ6" s="104">
        <f t="shared" ref="BQ6:BQ8" si="16">BP6/BJ6</f>
        <v>0.65384615384615385</v>
      </c>
    </row>
    <row r="7" spans="1:69" ht="22.5" customHeight="1" x14ac:dyDescent="0.25">
      <c r="A7" s="108" t="s">
        <v>14</v>
      </c>
      <c r="B7" s="25">
        <v>48</v>
      </c>
      <c r="C7" s="3">
        <v>48</v>
      </c>
      <c r="D7" s="3">
        <v>138</v>
      </c>
      <c r="E7" s="3">
        <v>48</v>
      </c>
      <c r="F7" s="2">
        <f>E7/C7</f>
        <v>1</v>
      </c>
      <c r="G7" s="3">
        <v>48</v>
      </c>
      <c r="H7" s="26">
        <f>G7/C7</f>
        <v>1</v>
      </c>
      <c r="I7" s="25">
        <v>48</v>
      </c>
      <c r="J7" s="3">
        <v>48</v>
      </c>
      <c r="K7" s="3">
        <v>158</v>
      </c>
      <c r="L7" s="3">
        <v>48</v>
      </c>
      <c r="M7" s="2">
        <f>L7/J7</f>
        <v>1</v>
      </c>
      <c r="N7" s="3">
        <v>48</v>
      </c>
      <c r="O7" s="26">
        <f>N7/J7</f>
        <v>1</v>
      </c>
      <c r="P7" s="25">
        <v>48</v>
      </c>
      <c r="Q7" s="3">
        <v>48</v>
      </c>
      <c r="R7" s="3">
        <v>183</v>
      </c>
      <c r="S7" s="3">
        <v>48</v>
      </c>
      <c r="T7" s="2">
        <f t="shared" si="4"/>
        <v>1</v>
      </c>
      <c r="U7" s="3">
        <v>48</v>
      </c>
      <c r="V7" s="69">
        <f t="shared" si="5"/>
        <v>1</v>
      </c>
      <c r="W7" s="54">
        <v>1</v>
      </c>
      <c r="X7" s="55">
        <f t="shared" si="6"/>
        <v>2.0833333333333332E-2</v>
      </c>
      <c r="Y7" s="54">
        <v>0</v>
      </c>
      <c r="Z7" s="55">
        <f t="shared" si="7"/>
        <v>0</v>
      </c>
      <c r="AA7" s="47">
        <v>48</v>
      </c>
      <c r="AB7" s="54">
        <v>48</v>
      </c>
      <c r="AC7" s="54">
        <v>166</v>
      </c>
      <c r="AD7" s="54">
        <v>48</v>
      </c>
      <c r="AE7" s="55">
        <f t="shared" si="8"/>
        <v>1</v>
      </c>
      <c r="AF7" s="57">
        <v>41</v>
      </c>
      <c r="AG7" s="50">
        <f t="shared" si="9"/>
        <v>0.85416666666666663</v>
      </c>
      <c r="AH7" s="57">
        <v>0</v>
      </c>
      <c r="AI7" s="50">
        <f t="shared" si="10"/>
        <v>0</v>
      </c>
      <c r="AJ7" s="57">
        <v>1</v>
      </c>
      <c r="AK7" s="50">
        <f t="shared" si="11"/>
        <v>2.4390243902439025E-2</v>
      </c>
      <c r="AL7" s="57"/>
      <c r="AM7" s="66"/>
      <c r="AN7" s="47">
        <v>48</v>
      </c>
      <c r="AO7" s="54">
        <v>48</v>
      </c>
      <c r="AP7" s="54">
        <v>129</v>
      </c>
      <c r="AQ7" s="54">
        <v>48</v>
      </c>
      <c r="AR7" s="55">
        <f t="shared" si="0"/>
        <v>1</v>
      </c>
      <c r="AS7" s="44"/>
      <c r="AT7" s="44"/>
      <c r="AU7" s="57">
        <v>48</v>
      </c>
      <c r="AV7" s="50">
        <f t="shared" si="1"/>
        <v>1</v>
      </c>
      <c r="AW7" s="57">
        <v>2</v>
      </c>
      <c r="AX7" s="50">
        <f t="shared" si="12"/>
        <v>4.1666666666666664E-2</v>
      </c>
      <c r="AY7" s="57">
        <v>0</v>
      </c>
      <c r="AZ7" s="50">
        <f t="shared" si="13"/>
        <v>0</v>
      </c>
      <c r="BA7" s="57"/>
      <c r="BB7" s="66"/>
      <c r="BC7" s="47">
        <v>48</v>
      </c>
      <c r="BD7" s="54">
        <v>48</v>
      </c>
      <c r="BE7" s="54">
        <v>146</v>
      </c>
      <c r="BF7" s="54">
        <v>48</v>
      </c>
      <c r="BG7" s="55">
        <f t="shared" si="2"/>
        <v>1</v>
      </c>
      <c r="BH7" s="44"/>
      <c r="BI7" s="44"/>
      <c r="BJ7" s="57">
        <v>46</v>
      </c>
      <c r="BK7" s="50">
        <f t="shared" si="3"/>
        <v>0.95833333333333337</v>
      </c>
      <c r="BL7" s="57">
        <v>1</v>
      </c>
      <c r="BM7" s="50">
        <f t="shared" si="14"/>
        <v>2.1739130434782608E-2</v>
      </c>
      <c r="BN7" s="57">
        <v>1</v>
      </c>
      <c r="BO7" s="50">
        <f t="shared" si="15"/>
        <v>2.1739130434782608E-2</v>
      </c>
      <c r="BP7" s="57">
        <v>29</v>
      </c>
      <c r="BQ7" s="104">
        <f t="shared" si="16"/>
        <v>0.63043478260869568</v>
      </c>
    </row>
    <row r="8" spans="1:69" s="7" customFormat="1" ht="22.5" customHeight="1" x14ac:dyDescent="0.25">
      <c r="A8" s="109" t="s">
        <v>30</v>
      </c>
      <c r="B8" s="27">
        <f>SUM(B5:B7)</f>
        <v>149</v>
      </c>
      <c r="C8" s="4">
        <f>SUM(C5:C7)</f>
        <v>149</v>
      </c>
      <c r="D8" s="4">
        <f>SUM(D5:D7)</f>
        <v>588</v>
      </c>
      <c r="E8" s="4">
        <f>SUM(E5:E7)</f>
        <v>149</v>
      </c>
      <c r="F8" s="6">
        <f>E8/B8</f>
        <v>1</v>
      </c>
      <c r="G8" s="5">
        <f>SUM(G5:G7)</f>
        <v>149</v>
      </c>
      <c r="H8" s="101">
        <f>AVERAGE(H5:H7)</f>
        <v>1</v>
      </c>
      <c r="I8" s="27">
        <f>SUM(I5:I7)</f>
        <v>149</v>
      </c>
      <c r="J8" s="4">
        <f>SUM(J5:J7)</f>
        <v>149</v>
      </c>
      <c r="K8" s="4">
        <f>SUM(K5:K7)</f>
        <v>585</v>
      </c>
      <c r="L8" s="4">
        <f>SUM(L5:L7)</f>
        <v>149</v>
      </c>
      <c r="M8" s="6">
        <f>L8/I8</f>
        <v>1</v>
      </c>
      <c r="N8" s="5">
        <f>SUM(N5:N7)</f>
        <v>149</v>
      </c>
      <c r="O8" s="101">
        <f>AVERAGE(O5:O7)</f>
        <v>1</v>
      </c>
      <c r="P8" s="27">
        <f>SUM(P5:P7)</f>
        <v>149</v>
      </c>
      <c r="Q8" s="4">
        <f t="shared" ref="Q8:S8" si="17">SUM(Q5:Q7)</f>
        <v>149</v>
      </c>
      <c r="R8" s="4">
        <f t="shared" si="17"/>
        <v>650</v>
      </c>
      <c r="S8" s="4">
        <f t="shared" si="17"/>
        <v>149</v>
      </c>
      <c r="T8" s="6">
        <f>S8/P8</f>
        <v>1</v>
      </c>
      <c r="U8" s="5">
        <f>SUM(U5:U7)</f>
        <v>148</v>
      </c>
      <c r="V8" s="49">
        <f>AVERAGE(V5:V7)</f>
        <v>0.99393939393939401</v>
      </c>
      <c r="W8" s="58">
        <f>SUM(W5:W7)</f>
        <v>2</v>
      </c>
      <c r="X8" s="49">
        <f>AVERAGE(X5:X7)</f>
        <v>1.4190821256038646E-2</v>
      </c>
      <c r="Y8" s="58">
        <f>SUM(Y5:Y7)</f>
        <v>5</v>
      </c>
      <c r="Z8" s="49">
        <f>AVERAGE(Z5:Z7)</f>
        <v>3.3011272141706925E-2</v>
      </c>
      <c r="AA8" s="60">
        <f>SUM(AA5:AA7)</f>
        <v>149</v>
      </c>
      <c r="AB8" s="58">
        <f t="shared" ref="AB8:AD8" si="18">SUM(AB5:AB7)</f>
        <v>149</v>
      </c>
      <c r="AC8" s="58">
        <f t="shared" si="18"/>
        <v>617</v>
      </c>
      <c r="AD8" s="58">
        <f t="shared" si="18"/>
        <v>149</v>
      </c>
      <c r="AE8" s="51">
        <f>AD8/AA8</f>
        <v>1</v>
      </c>
      <c r="AF8" s="58">
        <f>SUM(AF5:AF7)</f>
        <v>134</v>
      </c>
      <c r="AG8" s="51">
        <f>AF8/AA8</f>
        <v>0.89932885906040272</v>
      </c>
      <c r="AH8" s="58">
        <f>SUM(AH5:AH7)</f>
        <v>7</v>
      </c>
      <c r="AI8" s="51">
        <f>AVERAGE(AI5:AI7)</f>
        <v>5.1007751937984493E-2</v>
      </c>
      <c r="AJ8" s="58">
        <f>SUM(AJ5:AJ7)</f>
        <v>1</v>
      </c>
      <c r="AK8" s="51">
        <f>AVERAGE(AK5:AK7)</f>
        <v>8.130081300813009E-3</v>
      </c>
      <c r="AL8" s="57"/>
      <c r="AM8" s="67"/>
      <c r="AN8" s="60">
        <f>SUM(AN5:AN7)</f>
        <v>149</v>
      </c>
      <c r="AO8" s="58">
        <f t="shared" ref="AO8:AQ8" si="19">SUM(AO5:AO7)</f>
        <v>147</v>
      </c>
      <c r="AP8" s="58">
        <f t="shared" si="19"/>
        <v>505</v>
      </c>
      <c r="AQ8" s="58">
        <f t="shared" si="19"/>
        <v>147</v>
      </c>
      <c r="AR8" s="51">
        <f>AQ8/AO8</f>
        <v>1</v>
      </c>
      <c r="AS8" s="59">
        <f>SUM(AS6:AS7)</f>
        <v>2</v>
      </c>
      <c r="AT8" s="59">
        <f>SUM(AT6:AT7)</f>
        <v>2</v>
      </c>
      <c r="AU8" s="58">
        <f>SUM(AU5:AU7)</f>
        <v>139</v>
      </c>
      <c r="AV8" s="51">
        <f t="shared" si="1"/>
        <v>0.93288590604026844</v>
      </c>
      <c r="AW8" s="57">
        <f>SUM(AW5:AW7)</f>
        <v>4</v>
      </c>
      <c r="AX8" s="51">
        <f>AVERAGE(AX5:AX7)</f>
        <v>2.8758169934640521E-2</v>
      </c>
      <c r="AY8" s="57">
        <f>SUM(AY5:AY7)</f>
        <v>3</v>
      </c>
      <c r="AZ8" s="51">
        <f>AVERAGE(AZ5:AZ7)</f>
        <v>2.1405228758169931E-2</v>
      </c>
      <c r="BA8" s="57"/>
      <c r="BB8" s="67"/>
      <c r="BC8" s="60">
        <f>SUM(BC5:BC7)</f>
        <v>149</v>
      </c>
      <c r="BD8" s="58">
        <f t="shared" ref="BD8:BF8" si="20">SUM(BD5:BD7)</f>
        <v>147</v>
      </c>
      <c r="BE8" s="58">
        <f t="shared" si="20"/>
        <v>511</v>
      </c>
      <c r="BF8" s="58">
        <f t="shared" si="20"/>
        <v>147</v>
      </c>
      <c r="BG8" s="51">
        <f>BF8/BD8</f>
        <v>1</v>
      </c>
      <c r="BH8" s="59">
        <f>SUM(BH6:BH7)</f>
        <v>2</v>
      </c>
      <c r="BI8" s="59">
        <f>SUM(BI6:BI7)</f>
        <v>2</v>
      </c>
      <c r="BJ8" s="58">
        <f>SUM(BJ5:BJ7)</f>
        <v>147</v>
      </c>
      <c r="BK8" s="51">
        <f t="shared" si="3"/>
        <v>0.98657718120805371</v>
      </c>
      <c r="BL8" s="58">
        <f>SUM(BL5:BL7)</f>
        <v>4</v>
      </c>
      <c r="BM8" s="51">
        <f>AVERAGE(BM5:BM7)</f>
        <v>2.7654540076900325E-2</v>
      </c>
      <c r="BN8" s="58">
        <f>SUM(BN5:BN7)</f>
        <v>3</v>
      </c>
      <c r="BO8" s="51">
        <f>AVERAGE(BO5:BO7)</f>
        <v>2.0459354310285987E-2</v>
      </c>
      <c r="BP8" s="57">
        <f>SUM(BP5:BP7)</f>
        <v>89</v>
      </c>
      <c r="BQ8" s="104">
        <f t="shared" si="16"/>
        <v>0.60544217687074831</v>
      </c>
    </row>
    <row r="9" spans="1:69" ht="22.5" customHeight="1" x14ac:dyDescent="0.25">
      <c r="A9" s="110" t="s">
        <v>19</v>
      </c>
      <c r="B9" s="28">
        <v>50</v>
      </c>
      <c r="C9" s="8">
        <v>50</v>
      </c>
      <c r="D9" s="8">
        <v>74</v>
      </c>
      <c r="E9" s="8">
        <v>50</v>
      </c>
      <c r="F9" s="2">
        <f>E9/C9</f>
        <v>1</v>
      </c>
      <c r="G9" s="8">
        <v>50</v>
      </c>
      <c r="H9" s="102">
        <f>G9/C9</f>
        <v>1</v>
      </c>
      <c r="I9" s="28">
        <v>50</v>
      </c>
      <c r="J9" s="8">
        <v>50</v>
      </c>
      <c r="K9" s="8">
        <v>28</v>
      </c>
      <c r="L9" s="8">
        <v>27</v>
      </c>
      <c r="M9" s="2">
        <f>L9/J9</f>
        <v>0.54</v>
      </c>
      <c r="N9" s="8">
        <v>24</v>
      </c>
      <c r="O9" s="102">
        <f>N9/J9</f>
        <v>0.48</v>
      </c>
      <c r="P9" s="28">
        <v>50</v>
      </c>
      <c r="Q9" s="8">
        <v>50</v>
      </c>
      <c r="R9" s="8">
        <v>55</v>
      </c>
      <c r="S9" s="8">
        <v>50</v>
      </c>
      <c r="T9" s="2">
        <f t="shared" ref="T9:T11" si="21">S9/Q9</f>
        <v>1</v>
      </c>
      <c r="U9" s="8">
        <v>42</v>
      </c>
      <c r="V9" s="70">
        <f>U9/Q9</f>
        <v>0.84</v>
      </c>
      <c r="W9" s="54">
        <v>2</v>
      </c>
      <c r="X9" s="55">
        <f>W9/U9</f>
        <v>4.7619047619047616E-2</v>
      </c>
      <c r="Y9" s="54">
        <v>2</v>
      </c>
      <c r="Z9" s="55">
        <f t="shared" ref="Z9:Z10" si="22">Y9/U9</f>
        <v>4.7619047619047616E-2</v>
      </c>
      <c r="AA9" s="47"/>
      <c r="AB9" s="54">
        <v>50</v>
      </c>
      <c r="AC9" s="54">
        <v>59</v>
      </c>
      <c r="AD9" s="54">
        <v>50</v>
      </c>
      <c r="AE9" s="55">
        <f t="shared" ref="AE9:AE11" si="23">AD9/AB9</f>
        <v>1</v>
      </c>
      <c r="AF9" s="57">
        <v>50</v>
      </c>
      <c r="AG9" s="50">
        <f>AF9/AB9</f>
        <v>1</v>
      </c>
      <c r="AH9" s="57">
        <v>4</v>
      </c>
      <c r="AI9" s="50">
        <f>AH9/AF9</f>
        <v>0.08</v>
      </c>
      <c r="AJ9" s="57">
        <v>1</v>
      </c>
      <c r="AK9" s="50">
        <f>AJ9/AF9</f>
        <v>0.02</v>
      </c>
      <c r="AL9" s="57">
        <v>26</v>
      </c>
      <c r="AM9" s="66">
        <f>AL9/AF9</f>
        <v>0.52</v>
      </c>
      <c r="AN9" s="47">
        <v>50</v>
      </c>
      <c r="AO9" s="54">
        <v>50</v>
      </c>
      <c r="AP9" s="54">
        <v>57</v>
      </c>
      <c r="AQ9" s="54">
        <v>50</v>
      </c>
      <c r="AR9" s="55">
        <f t="shared" ref="AR9:AR11" si="24">AQ9/AO9</f>
        <v>1</v>
      </c>
      <c r="AS9" s="44"/>
      <c r="AT9" s="44"/>
      <c r="AU9" s="57">
        <v>43</v>
      </c>
      <c r="AV9" s="50">
        <f t="shared" si="1"/>
        <v>0.86</v>
      </c>
      <c r="AW9" s="57">
        <v>2</v>
      </c>
      <c r="AX9" s="50">
        <f>AW9/AU9</f>
        <v>4.6511627906976744E-2</v>
      </c>
      <c r="AY9" s="57">
        <v>1</v>
      </c>
      <c r="AZ9" s="50">
        <f>AY9/AU9</f>
        <v>2.3255813953488372E-2</v>
      </c>
      <c r="BA9" s="57">
        <v>26</v>
      </c>
      <c r="BB9" s="66">
        <f>BA9/AU9</f>
        <v>0.60465116279069764</v>
      </c>
      <c r="BC9" s="47">
        <v>50</v>
      </c>
      <c r="BD9" s="54">
        <v>50</v>
      </c>
      <c r="BE9" s="54">
        <v>51</v>
      </c>
      <c r="BF9" s="54">
        <v>50</v>
      </c>
      <c r="BG9" s="55">
        <f t="shared" ref="BG9:BG10" si="25">BF9/BD9</f>
        <v>1</v>
      </c>
      <c r="BH9" s="44"/>
      <c r="BI9" s="44"/>
      <c r="BJ9" s="57">
        <v>45</v>
      </c>
      <c r="BK9" s="50">
        <f t="shared" si="3"/>
        <v>0.9</v>
      </c>
      <c r="BL9" s="57">
        <v>2</v>
      </c>
      <c r="BM9" s="50">
        <f>BL9/BJ9</f>
        <v>4.4444444444444446E-2</v>
      </c>
      <c r="BN9" s="57">
        <v>0</v>
      </c>
      <c r="BO9" s="50">
        <f>BN9/BJ9</f>
        <v>0</v>
      </c>
      <c r="BP9" s="57">
        <v>31</v>
      </c>
      <c r="BQ9" s="104">
        <f>BP9/BJ9</f>
        <v>0.68888888888888888</v>
      </c>
    </row>
    <row r="10" spans="1:69" ht="22.5" customHeight="1" x14ac:dyDescent="0.25">
      <c r="A10" s="108" t="s">
        <v>20</v>
      </c>
      <c r="B10" s="25">
        <v>40</v>
      </c>
      <c r="C10" s="3">
        <v>40</v>
      </c>
      <c r="D10" s="3">
        <v>100</v>
      </c>
      <c r="E10" s="3">
        <v>40</v>
      </c>
      <c r="F10" s="2">
        <f>E10/C10</f>
        <v>1</v>
      </c>
      <c r="G10" s="3">
        <v>40</v>
      </c>
      <c r="H10" s="102">
        <f>G10/C10</f>
        <v>1</v>
      </c>
      <c r="I10" s="25">
        <v>40</v>
      </c>
      <c r="J10" s="3">
        <v>40</v>
      </c>
      <c r="K10" s="3">
        <v>113</v>
      </c>
      <c r="L10" s="3">
        <v>40</v>
      </c>
      <c r="M10" s="2">
        <f>L10/J10</f>
        <v>1</v>
      </c>
      <c r="N10" s="3">
        <v>40</v>
      </c>
      <c r="O10" s="102">
        <f>N10/J10</f>
        <v>1</v>
      </c>
      <c r="P10" s="25">
        <v>40</v>
      </c>
      <c r="Q10" s="3">
        <v>40</v>
      </c>
      <c r="R10" s="3">
        <v>128</v>
      </c>
      <c r="S10" s="3">
        <v>40</v>
      </c>
      <c r="T10" s="2">
        <f t="shared" si="21"/>
        <v>1</v>
      </c>
      <c r="U10" s="3">
        <v>39</v>
      </c>
      <c r="V10" s="70">
        <f>U10/Q10</f>
        <v>0.97499999999999998</v>
      </c>
      <c r="W10" s="54">
        <v>1</v>
      </c>
      <c r="X10" s="55">
        <f>W10/U10</f>
        <v>2.564102564102564E-2</v>
      </c>
      <c r="Y10" s="54">
        <v>1</v>
      </c>
      <c r="Z10" s="55">
        <f t="shared" si="22"/>
        <v>2.564102564102564E-2</v>
      </c>
      <c r="AA10" s="47"/>
      <c r="AB10" s="54">
        <v>40</v>
      </c>
      <c r="AC10" s="54">
        <v>132</v>
      </c>
      <c r="AD10" s="54">
        <v>40</v>
      </c>
      <c r="AE10" s="55">
        <f t="shared" si="23"/>
        <v>1</v>
      </c>
      <c r="AF10" s="57">
        <v>40</v>
      </c>
      <c r="AG10" s="50">
        <f>AF10/AB10</f>
        <v>1</v>
      </c>
      <c r="AH10" s="57">
        <v>1</v>
      </c>
      <c r="AI10" s="50">
        <f>AH10/AF10</f>
        <v>2.5000000000000001E-2</v>
      </c>
      <c r="AJ10" s="57">
        <v>2</v>
      </c>
      <c r="AK10" s="50">
        <f>AJ10/AF10</f>
        <v>0.05</v>
      </c>
      <c r="AL10" s="57"/>
      <c r="AM10" s="66"/>
      <c r="AN10" s="47">
        <v>20</v>
      </c>
      <c r="AO10" s="54">
        <v>20</v>
      </c>
      <c r="AP10" s="54">
        <v>88</v>
      </c>
      <c r="AQ10" s="54">
        <v>20</v>
      </c>
      <c r="AR10" s="55">
        <f t="shared" si="24"/>
        <v>1</v>
      </c>
      <c r="AS10" s="44"/>
      <c r="AT10" s="44"/>
      <c r="AU10" s="57">
        <v>20</v>
      </c>
      <c r="AV10" s="50">
        <f t="shared" si="1"/>
        <v>1</v>
      </c>
      <c r="AW10" s="57">
        <v>0</v>
      </c>
      <c r="AX10" s="50">
        <f>AW10/AU10</f>
        <v>0</v>
      </c>
      <c r="AY10" s="57">
        <v>0</v>
      </c>
      <c r="AZ10" s="50">
        <f>AY10/AU10</f>
        <v>0</v>
      </c>
      <c r="BA10" s="57"/>
      <c r="BB10" s="66"/>
      <c r="BC10" s="47">
        <v>20</v>
      </c>
      <c r="BD10" s="54">
        <v>20</v>
      </c>
      <c r="BE10" s="54">
        <v>73</v>
      </c>
      <c r="BF10" s="54">
        <v>20</v>
      </c>
      <c r="BG10" s="55">
        <f t="shared" si="25"/>
        <v>1</v>
      </c>
      <c r="BH10" s="44"/>
      <c r="BI10" s="44"/>
      <c r="BJ10" s="57">
        <v>20</v>
      </c>
      <c r="BK10" s="50">
        <f t="shared" si="3"/>
        <v>1</v>
      </c>
      <c r="BL10" s="57">
        <v>2</v>
      </c>
      <c r="BM10" s="50">
        <f>BL10/BJ10</f>
        <v>0.1</v>
      </c>
      <c r="BN10" s="57">
        <v>2</v>
      </c>
      <c r="BO10" s="50">
        <f>BN10/BJ10</f>
        <v>0.1</v>
      </c>
      <c r="BP10" s="57">
        <v>15</v>
      </c>
      <c r="BQ10" s="104">
        <f>BP10/BJ10</f>
        <v>0.75</v>
      </c>
    </row>
    <row r="11" spans="1:69" ht="22.5" customHeight="1" thickBot="1" x14ac:dyDescent="0.3">
      <c r="A11" s="111" t="s">
        <v>21</v>
      </c>
      <c r="B11" s="29">
        <v>45</v>
      </c>
      <c r="C11" s="30">
        <v>45</v>
      </c>
      <c r="D11" s="30">
        <v>84</v>
      </c>
      <c r="E11" s="30">
        <v>45</v>
      </c>
      <c r="F11" s="31">
        <f>E11/C11</f>
        <v>1</v>
      </c>
      <c r="G11" s="30">
        <v>44</v>
      </c>
      <c r="H11" s="103">
        <f>G11/C11</f>
        <v>0.97777777777777775</v>
      </c>
      <c r="I11" s="29">
        <v>45</v>
      </c>
      <c r="J11" s="30">
        <v>45</v>
      </c>
      <c r="K11" s="30">
        <v>118</v>
      </c>
      <c r="L11" s="30">
        <v>45</v>
      </c>
      <c r="M11" s="31">
        <f>L11/J11</f>
        <v>1</v>
      </c>
      <c r="N11" s="30">
        <v>45</v>
      </c>
      <c r="O11" s="103">
        <f>N11/J11</f>
        <v>1</v>
      </c>
      <c r="P11" s="29">
        <v>45</v>
      </c>
      <c r="Q11" s="30">
        <v>45</v>
      </c>
      <c r="R11" s="30">
        <v>105</v>
      </c>
      <c r="S11" s="30">
        <v>45</v>
      </c>
      <c r="T11" s="31">
        <f t="shared" si="21"/>
        <v>1</v>
      </c>
      <c r="U11" s="30">
        <v>39</v>
      </c>
      <c r="V11" s="96">
        <f>U11/Q11</f>
        <v>0.8666666666666667</v>
      </c>
      <c r="W11" s="62">
        <v>2</v>
      </c>
      <c r="X11" s="63">
        <f>W11/U11</f>
        <v>5.128205128205128E-2</v>
      </c>
      <c r="Y11" s="62">
        <v>2</v>
      </c>
      <c r="Z11" s="63">
        <f>Y11/U11</f>
        <v>5.128205128205128E-2</v>
      </c>
      <c r="AA11" s="61"/>
      <c r="AB11" s="62">
        <v>45</v>
      </c>
      <c r="AC11" s="62">
        <v>90</v>
      </c>
      <c r="AD11" s="62">
        <v>45</v>
      </c>
      <c r="AE11" s="63">
        <f t="shared" si="23"/>
        <v>1</v>
      </c>
      <c r="AF11" s="64">
        <v>42</v>
      </c>
      <c r="AG11" s="65">
        <f t="shared" ref="AG11" si="26">AF11/AB11</f>
        <v>0.93333333333333335</v>
      </c>
      <c r="AH11" s="64">
        <v>7</v>
      </c>
      <c r="AI11" s="65">
        <f>AH11/AF11</f>
        <v>0.16666666666666666</v>
      </c>
      <c r="AJ11" s="64">
        <v>2</v>
      </c>
      <c r="AK11" s="65">
        <f>AJ11/AF11</f>
        <v>4.7619047619047616E-2</v>
      </c>
      <c r="AL11" s="64"/>
      <c r="AM11" s="68"/>
      <c r="AN11" s="61">
        <v>45</v>
      </c>
      <c r="AO11" s="62">
        <v>45</v>
      </c>
      <c r="AP11" s="62">
        <v>71</v>
      </c>
      <c r="AQ11" s="62">
        <v>45</v>
      </c>
      <c r="AR11" s="63">
        <f t="shared" si="24"/>
        <v>1</v>
      </c>
      <c r="AS11" s="44"/>
      <c r="AT11" s="44"/>
      <c r="AU11" s="64">
        <v>35</v>
      </c>
      <c r="AV11" s="65">
        <f t="shared" si="1"/>
        <v>0.77777777777777779</v>
      </c>
      <c r="AW11" s="64">
        <v>3</v>
      </c>
      <c r="AX11" s="65">
        <f>AW11/AU11</f>
        <v>8.5714285714285715E-2</v>
      </c>
      <c r="AY11" s="64">
        <v>3</v>
      </c>
      <c r="AZ11" s="65">
        <f>AY11/AU11</f>
        <v>8.5714285714285715E-2</v>
      </c>
      <c r="BA11" s="64"/>
      <c r="BB11" s="68"/>
      <c r="BC11" s="105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7"/>
    </row>
    <row r="12" spans="1:69" s="93" customFormat="1" ht="183" customHeight="1" x14ac:dyDescent="0.25">
      <c r="A12" s="150" t="s">
        <v>50</v>
      </c>
      <c r="B12" s="150"/>
      <c r="C12" s="150"/>
      <c r="D12" s="150"/>
      <c r="E12" s="150"/>
      <c r="F12" s="150"/>
      <c r="G12" s="150"/>
      <c r="H12" s="150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</row>
    <row r="13" spans="1:69" x14ac:dyDescent="0.25">
      <c r="A13" t="s">
        <v>48</v>
      </c>
    </row>
  </sheetData>
  <mergeCells count="57">
    <mergeCell ref="A2:A4"/>
    <mergeCell ref="A12:AX12"/>
    <mergeCell ref="P2:Z2"/>
    <mergeCell ref="I2:O2"/>
    <mergeCell ref="I3:I4"/>
    <mergeCell ref="J3:M3"/>
    <mergeCell ref="N3:N4"/>
    <mergeCell ref="O3:O4"/>
    <mergeCell ref="B2:H2"/>
    <mergeCell ref="B3:B4"/>
    <mergeCell ref="BA3:BA4"/>
    <mergeCell ref="BB3:BB4"/>
    <mergeCell ref="P3:P4"/>
    <mergeCell ref="Q3:T3"/>
    <mergeCell ref="U3:U4"/>
    <mergeCell ref="V3:V4"/>
    <mergeCell ref="W3:W4"/>
    <mergeCell ref="X3:X4"/>
    <mergeCell ref="Y3:Y4"/>
    <mergeCell ref="Z3:Z4"/>
    <mergeCell ref="AN3:AN4"/>
    <mergeCell ref="AO3:AR3"/>
    <mergeCell ref="AS3:AT3"/>
    <mergeCell ref="AY3:AY4"/>
    <mergeCell ref="AZ3:AZ4"/>
    <mergeCell ref="AV3:AV4"/>
    <mergeCell ref="AW3:AW4"/>
    <mergeCell ref="AX3:AX4"/>
    <mergeCell ref="A1:AM1"/>
    <mergeCell ref="BC2:BQ2"/>
    <mergeCell ref="BC3:BC4"/>
    <mergeCell ref="BD3:BG3"/>
    <mergeCell ref="BH3:BI3"/>
    <mergeCell ref="BJ3:BJ4"/>
    <mergeCell ref="BK3:BK4"/>
    <mergeCell ref="BL3:BL4"/>
    <mergeCell ref="BM3:BM4"/>
    <mergeCell ref="BN3:BN4"/>
    <mergeCell ref="BO3:BO4"/>
    <mergeCell ref="BP3:BP4"/>
    <mergeCell ref="AN2:BB2"/>
    <mergeCell ref="C3:F3"/>
    <mergeCell ref="G3:G4"/>
    <mergeCell ref="H3:H4"/>
    <mergeCell ref="BQ3:BQ4"/>
    <mergeCell ref="AA2:AM2"/>
    <mergeCell ref="AA3:AA4"/>
    <mergeCell ref="AB3:AE3"/>
    <mergeCell ref="AF3:AF4"/>
    <mergeCell ref="AG3:AG4"/>
    <mergeCell ref="AH3:AH4"/>
    <mergeCell ref="AI3:AI4"/>
    <mergeCell ref="AJ3:AJ4"/>
    <mergeCell ref="AK3:AK4"/>
    <mergeCell ref="AL3:AL4"/>
    <mergeCell ref="AM3:AM4"/>
    <mergeCell ref="AU3:AU4"/>
  </mergeCells>
  <phoneticPr fontId="4" type="noConversion"/>
  <printOptions horizontalCentered="1"/>
  <pageMargins left="0.39370078740157505" right="0.23622047244094502" top="0.98425196850393704" bottom="0.98425196850393704" header="0.511811023622047" footer="0.511811023622047"/>
  <pageSetup paperSize="9" scale="70" fitToWidth="0" fitToHeight="0" orientation="landscape" r:id="rId1"/>
  <headerFooter alignWithMargins="0">
    <oddHeader>&amp;R更新日期:98年6月23日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O11"/>
  <sheetViews>
    <sheetView tabSelected="1" topLeftCell="A2" workbookViewId="0">
      <pane xSplit="1" topLeftCell="B1" activePane="topRight" state="frozen"/>
      <selection activeCell="BS13" sqref="BS13:BS15"/>
      <selection pane="topRight" activeCell="O13" sqref="O13"/>
    </sheetView>
  </sheetViews>
  <sheetFormatPr defaultColWidth="5.5" defaultRowHeight="16.5" x14ac:dyDescent="0.25"/>
  <cols>
    <col min="1" max="1" width="23.125" customWidth="1"/>
    <col min="5" max="5" width="6.125" bestFit="1" customWidth="1"/>
    <col min="7" max="7" width="5.375" customWidth="1"/>
    <col min="8" max="8" width="0.25" hidden="1" customWidth="1"/>
    <col min="9" max="13" width="5.5" hidden="1" customWidth="1"/>
    <col min="18" max="18" width="5.25" customWidth="1"/>
    <col min="19" max="19" width="5.875" customWidth="1"/>
    <col min="20" max="20" width="0.125" hidden="1" customWidth="1"/>
    <col min="21" max="21" width="7.875" hidden="1" customWidth="1"/>
    <col min="22" max="22" width="5.75" hidden="1" customWidth="1"/>
    <col min="23" max="23" width="8.75" hidden="1" customWidth="1"/>
    <col min="24" max="24" width="7.25" hidden="1" customWidth="1"/>
    <col min="25" max="25" width="8.5" hidden="1" customWidth="1"/>
    <col min="28" max="28" width="6.875" customWidth="1"/>
    <col min="29" max="29" width="5.125" customWidth="1"/>
    <col min="30" max="30" width="6.375" customWidth="1"/>
    <col min="31" max="31" width="4.75" hidden="1" customWidth="1"/>
    <col min="32" max="32" width="6.75" hidden="1" customWidth="1"/>
    <col min="33" max="33" width="5.5" hidden="1" customWidth="1"/>
    <col min="34" max="34" width="6.125" hidden="1" customWidth="1"/>
    <col min="35" max="35" width="4.75" hidden="1" customWidth="1"/>
    <col min="36" max="36" width="2" hidden="1" customWidth="1"/>
    <col min="40" max="40" width="6.75" customWidth="1"/>
    <col min="41" max="41" width="0.25" hidden="1" customWidth="1"/>
    <col min="42" max="46" width="5.5" hidden="1" customWidth="1"/>
    <col min="49" max="49" width="5.5" customWidth="1"/>
    <col min="50" max="50" width="7.75" customWidth="1"/>
    <col min="51" max="51" width="0.25" hidden="1" customWidth="1"/>
    <col min="52" max="56" width="5.5" hidden="1" customWidth="1"/>
    <col min="58" max="58" width="6.125" bestFit="1" customWidth="1"/>
    <col min="62" max="62" width="6.125" bestFit="1" customWidth="1"/>
    <col min="64" max="64" width="5.375" customWidth="1"/>
    <col min="65" max="65" width="0.25" hidden="1" customWidth="1"/>
    <col min="66" max="70" width="5.5" hidden="1" customWidth="1"/>
    <col min="75" max="81" width="5.5" hidden="1" customWidth="1"/>
    <col min="82" max="82" width="0.125" customWidth="1"/>
    <col min="85" max="85" width="6" customWidth="1"/>
    <col min="86" max="93" width="5.5" hidden="1" customWidth="1"/>
    <col min="97" max="97" width="6.75" customWidth="1"/>
    <col min="98" max="98" width="0.25" hidden="1" customWidth="1"/>
    <col min="99" max="103" width="5.5" hidden="1" customWidth="1"/>
    <col min="106" max="106" width="5.5" customWidth="1"/>
    <col min="107" max="107" width="5.25" customWidth="1"/>
    <col min="108" max="108" width="0.25" hidden="1" customWidth="1"/>
    <col min="109" max="113" width="5.5" hidden="1" customWidth="1"/>
    <col min="115" max="115" width="6.125" bestFit="1" customWidth="1"/>
    <col min="119" max="125" width="6.125" customWidth="1"/>
    <col min="126" max="127" width="6.125" hidden="1" customWidth="1"/>
    <col min="131" max="137" width="6.125" customWidth="1"/>
    <col min="138" max="138" width="0.125" customWidth="1"/>
    <col min="139" max="139" width="6.125" hidden="1" customWidth="1"/>
    <col min="142" max="142" width="7.25" customWidth="1"/>
    <col min="143" max="147" width="6.125" customWidth="1"/>
    <col min="148" max="148" width="6" customWidth="1"/>
    <col min="149" max="150" width="6.125" hidden="1" customWidth="1"/>
    <col min="151" max="151" width="6.25" style="9" customWidth="1"/>
    <col min="152" max="153" width="4.5" style="9" customWidth="1"/>
    <col min="154" max="154" width="5.875" style="9" customWidth="1"/>
    <col min="155" max="158" width="4.5" style="9" customWidth="1"/>
    <col min="159" max="159" width="0.125" style="9" customWidth="1"/>
    <col min="160" max="160" width="6.125" style="9" customWidth="1"/>
    <col min="161" max="161" width="5.75" customWidth="1"/>
    <col min="162" max="163" width="6.375" style="9" customWidth="1"/>
    <col min="164" max="164" width="6.875" style="9" customWidth="1"/>
    <col min="165" max="165" width="3" style="9" customWidth="1"/>
    <col min="166" max="166" width="4.125" style="9" customWidth="1"/>
    <col min="167" max="167" width="4.25" style="9" customWidth="1"/>
    <col min="168" max="168" width="2.875" style="9" customWidth="1"/>
    <col min="169" max="169" width="5.375" style="9" customWidth="1"/>
    <col min="170" max="170" width="6.375" style="9" customWidth="1"/>
    <col min="171" max="171" width="5" customWidth="1"/>
    <col min="172" max="172" width="6.5" customWidth="1"/>
    <col min="176" max="182" width="6.125" customWidth="1"/>
    <col min="183" max="183" width="0.125" customWidth="1"/>
    <col min="184" max="184" width="6.125" hidden="1" customWidth="1"/>
    <col min="188" max="194" width="6.125" customWidth="1"/>
    <col min="195" max="195" width="0.125" customWidth="1"/>
    <col min="196" max="196" width="6.125" hidden="1" customWidth="1"/>
    <col min="199" max="204" width="8.625" customWidth="1"/>
    <col min="205" max="205" width="8.375" customWidth="1"/>
    <col min="206" max="207" width="8.625" hidden="1" customWidth="1"/>
    <col min="208" max="208" width="7.875" style="9" customWidth="1"/>
    <col min="209" max="214" width="7.25" style="9" customWidth="1"/>
    <col min="215" max="215" width="7.125" style="9" customWidth="1"/>
    <col min="216" max="217" width="7.25" style="9" hidden="1" customWidth="1"/>
    <col min="218" max="218" width="5.75" style="9" customWidth="1"/>
    <col min="219" max="225" width="6.375" style="9" customWidth="1"/>
    <col min="226" max="227" width="6.375" style="9" hidden="1" customWidth="1"/>
    <col min="228" max="228" width="5.75" style="9" customWidth="1"/>
    <col min="229" max="237" width="6.375" style="9" customWidth="1"/>
    <col min="238" max="238" width="5.5" bestFit="1" customWidth="1"/>
    <col min="239" max="239" width="5.625" bestFit="1" customWidth="1"/>
    <col min="243" max="248" width="6.125" customWidth="1"/>
    <col min="249" max="249" width="6" customWidth="1"/>
    <col min="250" max="251" width="6.125" hidden="1" customWidth="1"/>
    <col min="255" max="261" width="6.125" customWidth="1"/>
    <col min="262" max="262" width="6.625" hidden="1" customWidth="1"/>
    <col min="263" max="263" width="6.125" hidden="1" customWidth="1"/>
    <col min="266" max="271" width="6.125" customWidth="1"/>
    <col min="272" max="272" width="6" customWidth="1"/>
    <col min="273" max="274" width="6.125" hidden="1" customWidth="1"/>
    <col min="275" max="275" width="6.25" style="9" customWidth="1"/>
    <col min="276" max="282" width="6" style="9" customWidth="1"/>
    <col min="283" max="283" width="0.125" style="9" customWidth="1"/>
    <col min="284" max="284" width="6" style="9" hidden="1" customWidth="1"/>
    <col min="285" max="285" width="5.75" style="9" customWidth="1"/>
    <col min="286" max="291" width="5.625" style="9" customWidth="1"/>
    <col min="292" max="292" width="5.5" style="9" customWidth="1"/>
    <col min="293" max="294" width="5.625" style="9" hidden="1" customWidth="1"/>
    <col min="295" max="295" width="5.5" bestFit="1" customWidth="1"/>
    <col min="296" max="296" width="5.625" bestFit="1" customWidth="1"/>
    <col min="300" max="308" width="6.125" customWidth="1"/>
    <col min="312" max="317" width="6.125" customWidth="1"/>
    <col min="318" max="318" width="6" customWidth="1"/>
    <col min="319" max="319" width="6.625" hidden="1" customWidth="1"/>
    <col min="320" max="320" width="6.125" hidden="1" customWidth="1"/>
    <col min="323" max="329" width="6.125" customWidth="1"/>
    <col min="330" max="331" width="6.125" hidden="1" customWidth="1"/>
    <col min="332" max="332" width="6.25" style="9" customWidth="1"/>
    <col min="333" max="338" width="6" style="9" customWidth="1"/>
    <col min="339" max="339" width="5.875" style="9" customWidth="1"/>
    <col min="340" max="341" width="6" style="9" hidden="1" customWidth="1"/>
    <col min="342" max="342" width="5.75" style="9" customWidth="1"/>
    <col min="343" max="349" width="5.625" style="9" customWidth="1"/>
    <col min="350" max="350" width="0.125" style="9" customWidth="1"/>
    <col min="351" max="351" width="5.625" style="9" hidden="1" customWidth="1"/>
    <col min="352" max="352" width="5.5" bestFit="1" customWidth="1"/>
    <col min="353" max="353" width="5.625" bestFit="1" customWidth="1"/>
  </cols>
  <sheetData>
    <row r="1" spans="1:353" ht="26.25" customHeight="1" thickBot="1" x14ac:dyDescent="0.3">
      <c r="A1" s="209" t="s">
        <v>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  <c r="IW1" s="210"/>
      <c r="IX1" s="210"/>
      <c r="IY1" s="210"/>
      <c r="IZ1" s="210"/>
      <c r="JA1" s="210"/>
      <c r="JB1" s="210"/>
      <c r="JC1" s="210"/>
      <c r="JD1" s="210"/>
      <c r="JE1" s="210"/>
      <c r="JF1" s="210"/>
      <c r="JG1" s="210"/>
      <c r="JH1" s="210"/>
      <c r="JI1" s="210"/>
      <c r="JJ1" s="210"/>
      <c r="JK1" s="210"/>
      <c r="JL1" s="210"/>
      <c r="JM1" s="210"/>
      <c r="JN1" s="210"/>
      <c r="JO1" s="210"/>
      <c r="JP1" s="210"/>
      <c r="JQ1" s="210"/>
      <c r="JR1" s="210"/>
      <c r="JS1" s="210"/>
      <c r="JT1" s="210"/>
      <c r="JU1" s="210"/>
      <c r="JV1" s="210"/>
      <c r="JW1" s="210"/>
      <c r="JX1" s="210"/>
      <c r="JY1" s="210"/>
      <c r="JZ1" s="210"/>
      <c r="KA1" s="210"/>
      <c r="KB1" s="210"/>
      <c r="KC1" s="210"/>
      <c r="KD1" s="210"/>
      <c r="KE1" s="210"/>
      <c r="KF1" s="210"/>
      <c r="KG1" s="210"/>
      <c r="KH1" s="210"/>
      <c r="KI1" s="210"/>
      <c r="KJ1" s="210"/>
      <c r="KK1" s="210"/>
      <c r="KL1" s="210"/>
      <c r="KM1" s="210"/>
      <c r="KN1" s="210"/>
      <c r="KO1" s="210"/>
      <c r="KP1" s="210"/>
      <c r="KQ1" s="210"/>
      <c r="KR1" s="210"/>
      <c r="KS1" s="210"/>
      <c r="KT1" s="210"/>
      <c r="KU1" s="210"/>
      <c r="KV1" s="210"/>
      <c r="KW1" s="210"/>
      <c r="KX1" s="210"/>
      <c r="KY1" s="210"/>
      <c r="KZ1" s="210"/>
      <c r="LA1" s="210"/>
      <c r="LB1" s="210"/>
      <c r="LC1" s="210"/>
      <c r="LD1" s="210"/>
      <c r="LE1" s="210"/>
      <c r="LF1" s="210"/>
      <c r="LG1" s="210"/>
      <c r="LH1" s="210"/>
      <c r="LI1" s="210"/>
      <c r="LJ1" s="210"/>
      <c r="LK1" s="210"/>
      <c r="LL1" s="210"/>
      <c r="LM1" s="210"/>
      <c r="LN1" s="210"/>
      <c r="LO1" s="210"/>
      <c r="LP1" s="210"/>
      <c r="LQ1" s="210"/>
      <c r="LR1" s="210"/>
      <c r="LS1" s="210"/>
      <c r="LT1" s="210"/>
      <c r="LU1" s="210"/>
      <c r="LV1" s="210"/>
      <c r="LW1" s="210"/>
      <c r="LX1" s="210"/>
      <c r="LY1" s="210"/>
      <c r="LZ1" s="210"/>
      <c r="MA1" s="210"/>
      <c r="MB1" s="210"/>
      <c r="MC1" s="210"/>
      <c r="MD1" s="210"/>
      <c r="ME1" s="210"/>
      <c r="MF1" s="210"/>
      <c r="MG1" s="210"/>
      <c r="MH1" s="210"/>
      <c r="MI1" s="210"/>
      <c r="MJ1" s="210"/>
      <c r="MK1" s="210"/>
      <c r="ML1" s="210"/>
      <c r="MM1" s="210"/>
      <c r="MN1" s="210"/>
      <c r="MO1" s="210"/>
    </row>
    <row r="2" spans="1:353" ht="29.25" customHeight="1" thickBot="1" x14ac:dyDescent="0.3">
      <c r="A2" s="203" t="s">
        <v>0</v>
      </c>
      <c r="B2" s="205" t="s">
        <v>53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6"/>
      <c r="BF2" s="208"/>
      <c r="BG2" s="205" t="s">
        <v>52</v>
      </c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6"/>
      <c r="DK2" s="208"/>
      <c r="DL2" s="158" t="s">
        <v>3</v>
      </c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159"/>
      <c r="FP2" s="160"/>
      <c r="FQ2" s="158" t="s">
        <v>25</v>
      </c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60"/>
      <c r="IF2" s="158" t="s">
        <v>1</v>
      </c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  <c r="IW2" s="159"/>
      <c r="IX2" s="159"/>
      <c r="IY2" s="159"/>
      <c r="IZ2" s="159"/>
      <c r="JA2" s="159"/>
      <c r="JB2" s="159"/>
      <c r="JC2" s="159"/>
      <c r="JD2" s="159"/>
      <c r="JE2" s="159"/>
      <c r="JF2" s="159"/>
      <c r="JG2" s="159"/>
      <c r="JH2" s="159"/>
      <c r="JI2" s="159"/>
      <c r="JJ2" s="159"/>
      <c r="JK2" s="159"/>
      <c r="JL2" s="159"/>
      <c r="JM2" s="159"/>
      <c r="JN2" s="159"/>
      <c r="JO2" s="159"/>
      <c r="JP2" s="159"/>
      <c r="JQ2" s="159"/>
      <c r="JR2" s="159"/>
      <c r="JS2" s="159"/>
      <c r="JT2" s="159"/>
      <c r="JU2" s="159"/>
      <c r="JV2" s="159"/>
      <c r="JW2" s="159"/>
      <c r="JX2" s="159"/>
      <c r="JY2" s="159"/>
      <c r="JZ2" s="159"/>
      <c r="KA2" s="159"/>
      <c r="KB2" s="159"/>
      <c r="KC2" s="159"/>
      <c r="KD2" s="159"/>
      <c r="KE2" s="159"/>
      <c r="KF2" s="159"/>
      <c r="KG2" s="159"/>
      <c r="KH2" s="159"/>
      <c r="KI2" s="159"/>
      <c r="KJ2" s="160"/>
      <c r="KK2" s="158" t="s">
        <v>46</v>
      </c>
      <c r="KL2" s="159"/>
      <c r="KM2" s="159"/>
      <c r="KN2" s="159"/>
      <c r="KO2" s="159"/>
      <c r="KP2" s="159"/>
      <c r="KQ2" s="159"/>
      <c r="KR2" s="159"/>
      <c r="KS2" s="159"/>
      <c r="KT2" s="159"/>
      <c r="KU2" s="159"/>
      <c r="KV2" s="159"/>
      <c r="KW2" s="159"/>
      <c r="KX2" s="159"/>
      <c r="KY2" s="159"/>
      <c r="KZ2" s="159"/>
      <c r="LA2" s="159"/>
      <c r="LB2" s="159"/>
      <c r="LC2" s="159"/>
      <c r="LD2" s="159"/>
      <c r="LE2" s="159"/>
      <c r="LF2" s="159"/>
      <c r="LG2" s="159"/>
      <c r="LH2" s="159"/>
      <c r="LI2" s="159"/>
      <c r="LJ2" s="159"/>
      <c r="LK2" s="159"/>
      <c r="LL2" s="159"/>
      <c r="LM2" s="159"/>
      <c r="LN2" s="159"/>
      <c r="LO2" s="159"/>
      <c r="LP2" s="159"/>
      <c r="LQ2" s="159"/>
      <c r="LR2" s="159"/>
      <c r="LS2" s="159"/>
      <c r="LT2" s="159"/>
      <c r="LU2" s="159"/>
      <c r="LV2" s="159"/>
      <c r="LW2" s="159"/>
      <c r="LX2" s="159"/>
      <c r="LY2" s="159"/>
      <c r="LZ2" s="159"/>
      <c r="MA2" s="159"/>
      <c r="MB2" s="159"/>
      <c r="MC2" s="159"/>
      <c r="MD2" s="159"/>
      <c r="ME2" s="159"/>
      <c r="MF2" s="159"/>
      <c r="MG2" s="159"/>
      <c r="MH2" s="159"/>
      <c r="MI2" s="159"/>
      <c r="MJ2" s="159"/>
      <c r="MK2" s="159"/>
      <c r="ML2" s="159"/>
      <c r="MM2" s="159"/>
      <c r="MN2" s="159"/>
      <c r="MO2" s="160"/>
    </row>
    <row r="3" spans="1:353" ht="16.5" customHeight="1" thickBot="1" x14ac:dyDescent="0.3">
      <c r="A3" s="204"/>
      <c r="B3" s="139" t="s">
        <v>4</v>
      </c>
      <c r="C3" s="141" t="s">
        <v>22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88"/>
      <c r="AK3" s="125" t="s">
        <v>27</v>
      </c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7"/>
      <c r="BE3" s="189" t="s">
        <v>6</v>
      </c>
      <c r="BF3" s="191" t="s">
        <v>7</v>
      </c>
      <c r="BG3" s="139" t="s">
        <v>4</v>
      </c>
      <c r="BH3" s="141" t="s">
        <v>22</v>
      </c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88"/>
      <c r="CP3" s="125" t="s">
        <v>27</v>
      </c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7"/>
      <c r="DJ3" s="189" t="s">
        <v>6</v>
      </c>
      <c r="DK3" s="191" t="s">
        <v>7</v>
      </c>
      <c r="DL3" s="139" t="s">
        <v>4</v>
      </c>
      <c r="DM3" s="141" t="s">
        <v>22</v>
      </c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88"/>
      <c r="EU3" s="125" t="s">
        <v>27</v>
      </c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7"/>
      <c r="FO3" s="189" t="s">
        <v>6</v>
      </c>
      <c r="FP3" s="191" t="s">
        <v>7</v>
      </c>
      <c r="FQ3" s="157" t="s">
        <v>4</v>
      </c>
      <c r="FR3" s="141" t="s">
        <v>22</v>
      </c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3"/>
      <c r="GZ3" s="141" t="s">
        <v>27</v>
      </c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3"/>
      <c r="HV3" s="89"/>
      <c r="HW3" s="90"/>
      <c r="HX3" s="90"/>
      <c r="HY3" s="90"/>
      <c r="HZ3" s="90"/>
      <c r="IA3" s="90"/>
      <c r="IB3" s="90"/>
      <c r="IC3" s="90"/>
      <c r="ID3" s="177" t="s">
        <v>6</v>
      </c>
      <c r="IE3" s="180" t="s">
        <v>7</v>
      </c>
      <c r="IF3" s="157" t="s">
        <v>4</v>
      </c>
      <c r="IG3" s="141" t="s">
        <v>22</v>
      </c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3"/>
      <c r="JO3" s="161" t="s">
        <v>27</v>
      </c>
      <c r="JP3" s="162"/>
      <c r="JQ3" s="162"/>
      <c r="JR3" s="162"/>
      <c r="JS3" s="162"/>
      <c r="JT3" s="162"/>
      <c r="JU3" s="162"/>
      <c r="JV3" s="162"/>
      <c r="JW3" s="162"/>
      <c r="JX3" s="162"/>
      <c r="JY3" s="162"/>
      <c r="JZ3" s="162"/>
      <c r="KA3" s="142"/>
      <c r="KB3" s="142"/>
      <c r="KC3" s="142"/>
      <c r="KD3" s="142"/>
      <c r="KE3" s="142"/>
      <c r="KF3" s="142"/>
      <c r="KG3" s="142"/>
      <c r="KH3" s="143"/>
      <c r="KI3" s="163" t="s">
        <v>6</v>
      </c>
      <c r="KJ3" s="164" t="s">
        <v>7</v>
      </c>
      <c r="KK3" s="157" t="s">
        <v>4</v>
      </c>
      <c r="KL3" s="141" t="s">
        <v>22</v>
      </c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3"/>
      <c r="LT3" s="161" t="s">
        <v>27</v>
      </c>
      <c r="LU3" s="162"/>
      <c r="LV3" s="162"/>
      <c r="LW3" s="162"/>
      <c r="LX3" s="162"/>
      <c r="LY3" s="162"/>
      <c r="LZ3" s="162"/>
      <c r="MA3" s="162"/>
      <c r="MB3" s="162"/>
      <c r="MC3" s="162"/>
      <c r="MD3" s="162"/>
      <c r="ME3" s="162"/>
      <c r="MF3" s="142"/>
      <c r="MG3" s="142"/>
      <c r="MH3" s="142"/>
      <c r="MI3" s="142"/>
      <c r="MJ3" s="142"/>
      <c r="MK3" s="142"/>
      <c r="ML3" s="142"/>
      <c r="MM3" s="143"/>
      <c r="MN3" s="163" t="s">
        <v>6</v>
      </c>
      <c r="MO3" s="164" t="s">
        <v>7</v>
      </c>
    </row>
    <row r="4" spans="1:353" ht="16.5" customHeight="1" thickBot="1" x14ac:dyDescent="0.3">
      <c r="A4" s="204"/>
      <c r="B4" s="187"/>
      <c r="C4" s="165" t="s">
        <v>47</v>
      </c>
      <c r="D4" s="166"/>
      <c r="E4" s="166"/>
      <c r="F4" s="166"/>
      <c r="G4" s="166"/>
      <c r="H4" s="166"/>
      <c r="I4" s="166"/>
      <c r="J4" s="166"/>
      <c r="K4" s="166"/>
      <c r="L4" s="166"/>
      <c r="M4" s="193"/>
      <c r="N4" s="194" t="s">
        <v>23</v>
      </c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6"/>
      <c r="Z4" s="197" t="s">
        <v>24</v>
      </c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9" t="s">
        <v>28</v>
      </c>
      <c r="AL4" s="199"/>
      <c r="AM4" s="199"/>
      <c r="AN4" s="199"/>
      <c r="AO4" s="199"/>
      <c r="AP4" s="199"/>
      <c r="AQ4" s="199"/>
      <c r="AR4" s="199"/>
      <c r="AS4" s="199"/>
      <c r="AT4" s="199"/>
      <c r="AU4" s="200" t="s">
        <v>26</v>
      </c>
      <c r="AV4" s="200"/>
      <c r="AW4" s="200"/>
      <c r="AX4" s="200"/>
      <c r="AY4" s="200"/>
      <c r="AZ4" s="200"/>
      <c r="BA4" s="200"/>
      <c r="BB4" s="200"/>
      <c r="BC4" s="200"/>
      <c r="BD4" s="200"/>
      <c r="BE4" s="190"/>
      <c r="BF4" s="192"/>
      <c r="BG4" s="187"/>
      <c r="BH4" s="165" t="s">
        <v>47</v>
      </c>
      <c r="BI4" s="166"/>
      <c r="BJ4" s="166"/>
      <c r="BK4" s="166"/>
      <c r="BL4" s="166"/>
      <c r="BM4" s="166"/>
      <c r="BN4" s="166"/>
      <c r="BO4" s="166"/>
      <c r="BP4" s="166"/>
      <c r="BQ4" s="166"/>
      <c r="BR4" s="193"/>
      <c r="BS4" s="194" t="s">
        <v>23</v>
      </c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6"/>
      <c r="CE4" s="197" t="s">
        <v>24</v>
      </c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9" t="s">
        <v>28</v>
      </c>
      <c r="CQ4" s="199"/>
      <c r="CR4" s="199"/>
      <c r="CS4" s="199"/>
      <c r="CT4" s="199"/>
      <c r="CU4" s="199"/>
      <c r="CV4" s="199"/>
      <c r="CW4" s="199"/>
      <c r="CX4" s="199"/>
      <c r="CY4" s="199"/>
      <c r="CZ4" s="200" t="s">
        <v>26</v>
      </c>
      <c r="DA4" s="200"/>
      <c r="DB4" s="200"/>
      <c r="DC4" s="200"/>
      <c r="DD4" s="200"/>
      <c r="DE4" s="200"/>
      <c r="DF4" s="200"/>
      <c r="DG4" s="200"/>
      <c r="DH4" s="200"/>
      <c r="DI4" s="200"/>
      <c r="DJ4" s="190"/>
      <c r="DK4" s="192"/>
      <c r="DL4" s="187"/>
      <c r="DM4" s="165" t="s">
        <v>47</v>
      </c>
      <c r="DN4" s="166"/>
      <c r="DO4" s="166"/>
      <c r="DP4" s="166"/>
      <c r="DQ4" s="166"/>
      <c r="DR4" s="166"/>
      <c r="DS4" s="166"/>
      <c r="DT4" s="166"/>
      <c r="DU4" s="166"/>
      <c r="DV4" s="166"/>
      <c r="DW4" s="193"/>
      <c r="DX4" s="194" t="s">
        <v>23</v>
      </c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6"/>
      <c r="EJ4" s="197" t="s">
        <v>24</v>
      </c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9" t="s">
        <v>28</v>
      </c>
      <c r="EV4" s="199"/>
      <c r="EW4" s="199"/>
      <c r="EX4" s="199"/>
      <c r="EY4" s="199"/>
      <c r="EZ4" s="199"/>
      <c r="FA4" s="199"/>
      <c r="FB4" s="199"/>
      <c r="FC4" s="199"/>
      <c r="FD4" s="199"/>
      <c r="FE4" s="200" t="s">
        <v>26</v>
      </c>
      <c r="FF4" s="200"/>
      <c r="FG4" s="200"/>
      <c r="FH4" s="200"/>
      <c r="FI4" s="200"/>
      <c r="FJ4" s="200"/>
      <c r="FK4" s="200"/>
      <c r="FL4" s="200"/>
      <c r="FM4" s="200"/>
      <c r="FN4" s="200"/>
      <c r="FO4" s="190"/>
      <c r="FP4" s="192"/>
      <c r="FQ4" s="157"/>
      <c r="FR4" s="211" t="s">
        <v>47</v>
      </c>
      <c r="FS4" s="212"/>
      <c r="FT4" s="212"/>
      <c r="FU4" s="212"/>
      <c r="FV4" s="212"/>
      <c r="FW4" s="212"/>
      <c r="FX4" s="212"/>
      <c r="FY4" s="212"/>
      <c r="FZ4" s="212"/>
      <c r="GA4" s="212"/>
      <c r="GB4" s="213"/>
      <c r="GC4" s="167" t="s">
        <v>23</v>
      </c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214"/>
      <c r="GO4" s="171" t="s">
        <v>24</v>
      </c>
      <c r="GP4" s="172"/>
      <c r="GQ4" s="172"/>
      <c r="GR4" s="172"/>
      <c r="GS4" s="172"/>
      <c r="GT4" s="172"/>
      <c r="GU4" s="172"/>
      <c r="GV4" s="172"/>
      <c r="GW4" s="172"/>
      <c r="GX4" s="172"/>
      <c r="GY4" s="215"/>
      <c r="GZ4" s="216" t="s">
        <v>28</v>
      </c>
      <c r="HA4" s="217"/>
      <c r="HB4" s="217"/>
      <c r="HC4" s="217"/>
      <c r="HD4" s="217"/>
      <c r="HE4" s="217"/>
      <c r="HF4" s="217"/>
      <c r="HG4" s="217"/>
      <c r="HH4" s="217"/>
      <c r="HI4" s="218"/>
      <c r="HJ4" s="183" t="s">
        <v>26</v>
      </c>
      <c r="HK4" s="169"/>
      <c r="HL4" s="169"/>
      <c r="HM4" s="169"/>
      <c r="HN4" s="169"/>
      <c r="HO4" s="169"/>
      <c r="HP4" s="169"/>
      <c r="HQ4" s="169"/>
      <c r="HR4" s="169"/>
      <c r="HS4" s="170"/>
      <c r="HT4" s="184" t="s">
        <v>29</v>
      </c>
      <c r="HU4" s="185"/>
      <c r="HV4" s="185"/>
      <c r="HW4" s="185"/>
      <c r="HX4" s="185"/>
      <c r="HY4" s="185"/>
      <c r="HZ4" s="185"/>
      <c r="IA4" s="185"/>
      <c r="IB4" s="185"/>
      <c r="IC4" s="186"/>
      <c r="ID4" s="178"/>
      <c r="IE4" s="181"/>
      <c r="IF4" s="157"/>
      <c r="IG4" s="165" t="s">
        <v>47</v>
      </c>
      <c r="IH4" s="166"/>
      <c r="II4" s="166"/>
      <c r="IJ4" s="166"/>
      <c r="IK4" s="166"/>
      <c r="IL4" s="142"/>
      <c r="IM4" s="142"/>
      <c r="IN4" s="48"/>
      <c r="IO4" s="48"/>
      <c r="IP4" s="48"/>
      <c r="IQ4" s="48"/>
      <c r="IR4" s="167" t="s">
        <v>23</v>
      </c>
      <c r="IS4" s="168"/>
      <c r="IT4" s="168"/>
      <c r="IU4" s="168"/>
      <c r="IV4" s="168"/>
      <c r="IW4" s="168"/>
      <c r="IX4" s="169"/>
      <c r="IY4" s="169"/>
      <c r="IZ4" s="169"/>
      <c r="JA4" s="169"/>
      <c r="JB4" s="169"/>
      <c r="JC4" s="170"/>
      <c r="JD4" s="171" t="s">
        <v>24</v>
      </c>
      <c r="JE4" s="172"/>
      <c r="JF4" s="172"/>
      <c r="JG4" s="172"/>
      <c r="JH4" s="172"/>
      <c r="JI4" s="169"/>
      <c r="JJ4" s="169"/>
      <c r="JK4" s="169"/>
      <c r="JL4" s="169"/>
      <c r="JM4" s="169"/>
      <c r="JN4" s="170"/>
      <c r="JO4" s="173" t="s">
        <v>28</v>
      </c>
      <c r="JP4" s="174"/>
      <c r="JQ4" s="174"/>
      <c r="JR4" s="174"/>
      <c r="JS4" s="142"/>
      <c r="JT4" s="142"/>
      <c r="JU4" s="142"/>
      <c r="JV4" s="142"/>
      <c r="JW4" s="142"/>
      <c r="JX4" s="143"/>
      <c r="JY4" s="175" t="s">
        <v>26</v>
      </c>
      <c r="JZ4" s="176"/>
      <c r="KA4" s="169"/>
      <c r="KB4" s="169"/>
      <c r="KC4" s="169"/>
      <c r="KD4" s="169"/>
      <c r="KE4" s="169"/>
      <c r="KF4" s="169"/>
      <c r="KG4" s="169"/>
      <c r="KH4" s="170"/>
      <c r="KI4" s="163"/>
      <c r="KJ4" s="164"/>
      <c r="KK4" s="157"/>
      <c r="KL4" s="165" t="s">
        <v>47</v>
      </c>
      <c r="KM4" s="166"/>
      <c r="KN4" s="166"/>
      <c r="KO4" s="166"/>
      <c r="KP4" s="166"/>
      <c r="KQ4" s="142"/>
      <c r="KR4" s="142"/>
      <c r="KS4" s="48"/>
      <c r="KT4" s="48"/>
      <c r="KU4" s="48"/>
      <c r="KV4" s="48"/>
      <c r="KW4" s="167" t="s">
        <v>23</v>
      </c>
      <c r="KX4" s="168"/>
      <c r="KY4" s="168"/>
      <c r="KZ4" s="168"/>
      <c r="LA4" s="168"/>
      <c r="LB4" s="168"/>
      <c r="LC4" s="169"/>
      <c r="LD4" s="169"/>
      <c r="LE4" s="169"/>
      <c r="LF4" s="169"/>
      <c r="LG4" s="169"/>
      <c r="LH4" s="170"/>
      <c r="LI4" s="171" t="s">
        <v>24</v>
      </c>
      <c r="LJ4" s="172"/>
      <c r="LK4" s="172"/>
      <c r="LL4" s="172"/>
      <c r="LM4" s="172"/>
      <c r="LN4" s="169"/>
      <c r="LO4" s="169"/>
      <c r="LP4" s="169"/>
      <c r="LQ4" s="169"/>
      <c r="LR4" s="169"/>
      <c r="LS4" s="170"/>
      <c r="LT4" s="173" t="s">
        <v>28</v>
      </c>
      <c r="LU4" s="174"/>
      <c r="LV4" s="174"/>
      <c r="LW4" s="174"/>
      <c r="LX4" s="142"/>
      <c r="LY4" s="142"/>
      <c r="LZ4" s="142"/>
      <c r="MA4" s="142"/>
      <c r="MB4" s="142"/>
      <c r="MC4" s="143"/>
      <c r="MD4" s="175" t="s">
        <v>26</v>
      </c>
      <c r="ME4" s="176"/>
      <c r="MF4" s="169"/>
      <c r="MG4" s="169"/>
      <c r="MH4" s="169"/>
      <c r="MI4" s="169"/>
      <c r="MJ4" s="169"/>
      <c r="MK4" s="169"/>
      <c r="ML4" s="169"/>
      <c r="MM4" s="170"/>
      <c r="MN4" s="163"/>
      <c r="MO4" s="164"/>
    </row>
    <row r="5" spans="1:353" ht="77.25" customHeight="1" x14ac:dyDescent="0.25">
      <c r="A5" s="204"/>
      <c r="B5" s="140"/>
      <c r="C5" s="12" t="s">
        <v>8</v>
      </c>
      <c r="D5" s="12" t="s">
        <v>10</v>
      </c>
      <c r="E5" s="12" t="s">
        <v>11</v>
      </c>
      <c r="F5" s="12" t="s">
        <v>44</v>
      </c>
      <c r="G5" s="12" t="s">
        <v>45</v>
      </c>
      <c r="H5" s="87" t="s">
        <v>33</v>
      </c>
      <c r="I5" s="87" t="s">
        <v>35</v>
      </c>
      <c r="J5" s="87" t="s">
        <v>37</v>
      </c>
      <c r="K5" s="87" t="s">
        <v>38</v>
      </c>
      <c r="L5" s="87" t="s">
        <v>40</v>
      </c>
      <c r="M5" s="87" t="s">
        <v>42</v>
      </c>
      <c r="N5" s="15" t="s">
        <v>8</v>
      </c>
      <c r="O5" s="15" t="s">
        <v>9</v>
      </c>
      <c r="P5" s="15" t="s">
        <v>10</v>
      </c>
      <c r="Q5" s="15" t="s">
        <v>11</v>
      </c>
      <c r="R5" s="15" t="s">
        <v>44</v>
      </c>
      <c r="S5" s="15" t="s">
        <v>45</v>
      </c>
      <c r="T5" s="79" t="s">
        <v>33</v>
      </c>
      <c r="U5" s="79" t="s">
        <v>35</v>
      </c>
      <c r="V5" s="79" t="s">
        <v>37</v>
      </c>
      <c r="W5" s="79" t="s">
        <v>38</v>
      </c>
      <c r="X5" s="79" t="s">
        <v>40</v>
      </c>
      <c r="Y5" s="79" t="s">
        <v>42</v>
      </c>
      <c r="Z5" s="18" t="s">
        <v>8</v>
      </c>
      <c r="AA5" s="18" t="s">
        <v>10</v>
      </c>
      <c r="AB5" s="18" t="s">
        <v>11</v>
      </c>
      <c r="AC5" s="18" t="s">
        <v>44</v>
      </c>
      <c r="AD5" s="18" t="s">
        <v>45</v>
      </c>
      <c r="AE5" s="80" t="s">
        <v>33</v>
      </c>
      <c r="AF5" s="80" t="s">
        <v>35</v>
      </c>
      <c r="AG5" s="80" t="s">
        <v>37</v>
      </c>
      <c r="AH5" s="80" t="s">
        <v>38</v>
      </c>
      <c r="AI5" s="80" t="s">
        <v>40</v>
      </c>
      <c r="AJ5" s="80" t="s">
        <v>42</v>
      </c>
      <c r="AK5" s="91" t="s">
        <v>8</v>
      </c>
      <c r="AL5" s="91" t="s">
        <v>10</v>
      </c>
      <c r="AM5" s="84" t="s">
        <v>44</v>
      </c>
      <c r="AN5" s="84" t="s">
        <v>45</v>
      </c>
      <c r="AO5" s="81" t="s">
        <v>33</v>
      </c>
      <c r="AP5" s="81" t="s">
        <v>35</v>
      </c>
      <c r="AQ5" s="81" t="s">
        <v>37</v>
      </c>
      <c r="AR5" s="81" t="s">
        <v>38</v>
      </c>
      <c r="AS5" s="81" t="s">
        <v>40</v>
      </c>
      <c r="AT5" s="81" t="s">
        <v>42</v>
      </c>
      <c r="AU5" s="92" t="s">
        <v>8</v>
      </c>
      <c r="AV5" s="88" t="s">
        <v>10</v>
      </c>
      <c r="AW5" s="85" t="s">
        <v>44</v>
      </c>
      <c r="AX5" s="85" t="s">
        <v>45</v>
      </c>
      <c r="AY5" s="86" t="s">
        <v>33</v>
      </c>
      <c r="AZ5" s="86" t="s">
        <v>35</v>
      </c>
      <c r="BA5" s="86" t="s">
        <v>37</v>
      </c>
      <c r="BB5" s="86" t="s">
        <v>38</v>
      </c>
      <c r="BC5" s="86" t="s">
        <v>40</v>
      </c>
      <c r="BD5" s="86" t="s">
        <v>42</v>
      </c>
      <c r="BE5" s="114"/>
      <c r="BF5" s="116"/>
      <c r="BG5" s="140"/>
      <c r="BH5" s="12" t="s">
        <v>8</v>
      </c>
      <c r="BI5" s="12" t="s">
        <v>10</v>
      </c>
      <c r="BJ5" s="12" t="s">
        <v>11</v>
      </c>
      <c r="BK5" s="12" t="s">
        <v>44</v>
      </c>
      <c r="BL5" s="12" t="s">
        <v>45</v>
      </c>
      <c r="BM5" s="87" t="s">
        <v>33</v>
      </c>
      <c r="BN5" s="87" t="s">
        <v>35</v>
      </c>
      <c r="BO5" s="87" t="s">
        <v>37</v>
      </c>
      <c r="BP5" s="87" t="s">
        <v>38</v>
      </c>
      <c r="BQ5" s="87" t="s">
        <v>40</v>
      </c>
      <c r="BR5" s="87" t="s">
        <v>42</v>
      </c>
      <c r="BS5" s="15" t="s">
        <v>8</v>
      </c>
      <c r="BT5" s="15" t="s">
        <v>9</v>
      </c>
      <c r="BU5" s="15" t="s">
        <v>10</v>
      </c>
      <c r="BV5" s="15" t="s">
        <v>11</v>
      </c>
      <c r="BW5" s="15" t="s">
        <v>44</v>
      </c>
      <c r="BX5" s="15" t="s">
        <v>45</v>
      </c>
      <c r="BY5" s="79" t="s">
        <v>33</v>
      </c>
      <c r="BZ5" s="79" t="s">
        <v>35</v>
      </c>
      <c r="CA5" s="79" t="s">
        <v>37</v>
      </c>
      <c r="CB5" s="79" t="s">
        <v>38</v>
      </c>
      <c r="CC5" s="79" t="s">
        <v>40</v>
      </c>
      <c r="CD5" s="79" t="s">
        <v>42</v>
      </c>
      <c r="CE5" s="18" t="s">
        <v>8</v>
      </c>
      <c r="CF5" s="18" t="s">
        <v>10</v>
      </c>
      <c r="CG5" s="18" t="s">
        <v>11</v>
      </c>
      <c r="CH5" s="18" t="s">
        <v>44</v>
      </c>
      <c r="CI5" s="18" t="s">
        <v>45</v>
      </c>
      <c r="CJ5" s="80" t="s">
        <v>33</v>
      </c>
      <c r="CK5" s="80" t="s">
        <v>35</v>
      </c>
      <c r="CL5" s="80" t="s">
        <v>37</v>
      </c>
      <c r="CM5" s="80" t="s">
        <v>38</v>
      </c>
      <c r="CN5" s="80" t="s">
        <v>40</v>
      </c>
      <c r="CO5" s="80" t="s">
        <v>42</v>
      </c>
      <c r="CP5" s="91" t="s">
        <v>8</v>
      </c>
      <c r="CQ5" s="91" t="s">
        <v>10</v>
      </c>
      <c r="CR5" s="84" t="s">
        <v>44</v>
      </c>
      <c r="CS5" s="84" t="s">
        <v>45</v>
      </c>
      <c r="CT5" s="81" t="s">
        <v>33</v>
      </c>
      <c r="CU5" s="81" t="s">
        <v>35</v>
      </c>
      <c r="CV5" s="81" t="s">
        <v>37</v>
      </c>
      <c r="CW5" s="81" t="s">
        <v>38</v>
      </c>
      <c r="CX5" s="81" t="s">
        <v>40</v>
      </c>
      <c r="CY5" s="81" t="s">
        <v>42</v>
      </c>
      <c r="CZ5" s="92" t="s">
        <v>8</v>
      </c>
      <c r="DA5" s="88" t="s">
        <v>10</v>
      </c>
      <c r="DB5" s="85" t="s">
        <v>44</v>
      </c>
      <c r="DC5" s="85" t="s">
        <v>45</v>
      </c>
      <c r="DD5" s="86" t="s">
        <v>33</v>
      </c>
      <c r="DE5" s="86" t="s">
        <v>35</v>
      </c>
      <c r="DF5" s="86" t="s">
        <v>37</v>
      </c>
      <c r="DG5" s="86" t="s">
        <v>38</v>
      </c>
      <c r="DH5" s="86" t="s">
        <v>40</v>
      </c>
      <c r="DI5" s="86" t="s">
        <v>42</v>
      </c>
      <c r="DJ5" s="114"/>
      <c r="DK5" s="116"/>
      <c r="DL5" s="140"/>
      <c r="DM5" s="12" t="s">
        <v>8</v>
      </c>
      <c r="DN5" s="12" t="s">
        <v>10</v>
      </c>
      <c r="DO5" s="12" t="s">
        <v>11</v>
      </c>
      <c r="DP5" s="12" t="s">
        <v>44</v>
      </c>
      <c r="DQ5" s="12" t="s">
        <v>45</v>
      </c>
      <c r="DR5" s="87" t="s">
        <v>33</v>
      </c>
      <c r="DS5" s="87" t="s">
        <v>35</v>
      </c>
      <c r="DT5" s="87" t="s">
        <v>37</v>
      </c>
      <c r="DU5" s="87" t="s">
        <v>38</v>
      </c>
      <c r="DV5" s="87" t="s">
        <v>40</v>
      </c>
      <c r="DW5" s="87" t="s">
        <v>42</v>
      </c>
      <c r="DX5" s="15" t="s">
        <v>8</v>
      </c>
      <c r="DY5" s="15" t="s">
        <v>9</v>
      </c>
      <c r="DZ5" s="15" t="s">
        <v>10</v>
      </c>
      <c r="EA5" s="15" t="s">
        <v>11</v>
      </c>
      <c r="EB5" s="15" t="s">
        <v>44</v>
      </c>
      <c r="EC5" s="15" t="s">
        <v>45</v>
      </c>
      <c r="ED5" s="79" t="s">
        <v>33</v>
      </c>
      <c r="EE5" s="79" t="s">
        <v>35</v>
      </c>
      <c r="EF5" s="79" t="s">
        <v>37</v>
      </c>
      <c r="EG5" s="79" t="s">
        <v>38</v>
      </c>
      <c r="EH5" s="79" t="s">
        <v>40</v>
      </c>
      <c r="EI5" s="79" t="s">
        <v>42</v>
      </c>
      <c r="EJ5" s="18" t="s">
        <v>8</v>
      </c>
      <c r="EK5" s="18" t="s">
        <v>10</v>
      </c>
      <c r="EL5" s="18" t="s">
        <v>11</v>
      </c>
      <c r="EM5" s="18" t="s">
        <v>44</v>
      </c>
      <c r="EN5" s="18" t="s">
        <v>45</v>
      </c>
      <c r="EO5" s="80" t="s">
        <v>33</v>
      </c>
      <c r="EP5" s="80" t="s">
        <v>35</v>
      </c>
      <c r="EQ5" s="80" t="s">
        <v>37</v>
      </c>
      <c r="ER5" s="80" t="s">
        <v>38</v>
      </c>
      <c r="ES5" s="80" t="s">
        <v>40</v>
      </c>
      <c r="ET5" s="80" t="s">
        <v>42</v>
      </c>
      <c r="EU5" s="91" t="s">
        <v>8</v>
      </c>
      <c r="EV5" s="91" t="s">
        <v>10</v>
      </c>
      <c r="EW5" s="84" t="s">
        <v>44</v>
      </c>
      <c r="EX5" s="84" t="s">
        <v>45</v>
      </c>
      <c r="EY5" s="81" t="s">
        <v>33</v>
      </c>
      <c r="EZ5" s="81" t="s">
        <v>35</v>
      </c>
      <c r="FA5" s="81" t="s">
        <v>37</v>
      </c>
      <c r="FB5" s="81" t="s">
        <v>38</v>
      </c>
      <c r="FC5" s="81" t="s">
        <v>40</v>
      </c>
      <c r="FD5" s="81" t="s">
        <v>42</v>
      </c>
      <c r="FE5" s="92" t="s">
        <v>8</v>
      </c>
      <c r="FF5" s="88" t="s">
        <v>10</v>
      </c>
      <c r="FG5" s="85" t="s">
        <v>44</v>
      </c>
      <c r="FH5" s="85" t="s">
        <v>45</v>
      </c>
      <c r="FI5" s="86" t="s">
        <v>33</v>
      </c>
      <c r="FJ5" s="86" t="s">
        <v>35</v>
      </c>
      <c r="FK5" s="86" t="s">
        <v>37</v>
      </c>
      <c r="FL5" s="86" t="s">
        <v>38</v>
      </c>
      <c r="FM5" s="86" t="s">
        <v>40</v>
      </c>
      <c r="FN5" s="86" t="s">
        <v>42</v>
      </c>
      <c r="FO5" s="114"/>
      <c r="FP5" s="116"/>
      <c r="FQ5" s="157"/>
      <c r="FR5" s="12" t="s">
        <v>8</v>
      </c>
      <c r="FS5" s="12" t="s">
        <v>10</v>
      </c>
      <c r="FT5" s="12" t="s">
        <v>11</v>
      </c>
      <c r="FU5" s="12" t="s">
        <v>44</v>
      </c>
      <c r="FV5" s="12" t="s">
        <v>45</v>
      </c>
      <c r="FW5" s="87" t="s">
        <v>33</v>
      </c>
      <c r="FX5" s="87" t="s">
        <v>35</v>
      </c>
      <c r="FY5" s="87" t="s">
        <v>37</v>
      </c>
      <c r="FZ5" s="87" t="s">
        <v>38</v>
      </c>
      <c r="GA5" s="87" t="s">
        <v>40</v>
      </c>
      <c r="GB5" s="87" t="s">
        <v>42</v>
      </c>
      <c r="GC5" s="15" t="s">
        <v>8</v>
      </c>
      <c r="GD5" s="15" t="s">
        <v>9</v>
      </c>
      <c r="GE5" s="15" t="s">
        <v>10</v>
      </c>
      <c r="GF5" s="15" t="s">
        <v>11</v>
      </c>
      <c r="GG5" s="15" t="s">
        <v>44</v>
      </c>
      <c r="GH5" s="15" t="s">
        <v>45</v>
      </c>
      <c r="GI5" s="79" t="s">
        <v>33</v>
      </c>
      <c r="GJ5" s="79" t="s">
        <v>35</v>
      </c>
      <c r="GK5" s="79" t="s">
        <v>37</v>
      </c>
      <c r="GL5" s="79" t="s">
        <v>38</v>
      </c>
      <c r="GM5" s="79" t="s">
        <v>40</v>
      </c>
      <c r="GN5" s="79" t="s">
        <v>42</v>
      </c>
      <c r="GO5" s="18" t="s">
        <v>8</v>
      </c>
      <c r="GP5" s="18" t="s">
        <v>10</v>
      </c>
      <c r="GQ5" s="18" t="s">
        <v>11</v>
      </c>
      <c r="GR5" s="18" t="s">
        <v>44</v>
      </c>
      <c r="GS5" s="18" t="s">
        <v>45</v>
      </c>
      <c r="GT5" s="80" t="s">
        <v>33</v>
      </c>
      <c r="GU5" s="80" t="s">
        <v>35</v>
      </c>
      <c r="GV5" s="80" t="s">
        <v>37</v>
      </c>
      <c r="GW5" s="80" t="s">
        <v>38</v>
      </c>
      <c r="GX5" s="80" t="s">
        <v>40</v>
      </c>
      <c r="GY5" s="80" t="s">
        <v>42</v>
      </c>
      <c r="GZ5" s="21" t="s">
        <v>8</v>
      </c>
      <c r="HA5" s="21" t="s">
        <v>10</v>
      </c>
      <c r="HB5" s="84" t="s">
        <v>44</v>
      </c>
      <c r="HC5" s="84" t="s">
        <v>45</v>
      </c>
      <c r="HD5" s="81" t="s">
        <v>33</v>
      </c>
      <c r="HE5" s="81" t="s">
        <v>35</v>
      </c>
      <c r="HF5" s="81" t="s">
        <v>37</v>
      </c>
      <c r="HG5" s="81" t="s">
        <v>38</v>
      </c>
      <c r="HH5" s="81" t="s">
        <v>40</v>
      </c>
      <c r="HI5" s="81" t="s">
        <v>42</v>
      </c>
      <c r="HJ5" s="10" t="s">
        <v>8</v>
      </c>
      <c r="HK5" s="10" t="s">
        <v>10</v>
      </c>
      <c r="HL5" s="85" t="s">
        <v>44</v>
      </c>
      <c r="HM5" s="85" t="s">
        <v>45</v>
      </c>
      <c r="HN5" s="86" t="s">
        <v>33</v>
      </c>
      <c r="HO5" s="86" t="s">
        <v>35</v>
      </c>
      <c r="HP5" s="86" t="s">
        <v>37</v>
      </c>
      <c r="HQ5" s="86" t="s">
        <v>38</v>
      </c>
      <c r="HR5" s="86" t="s">
        <v>40</v>
      </c>
      <c r="HS5" s="86" t="s">
        <v>42</v>
      </c>
      <c r="HT5" s="10" t="s">
        <v>8</v>
      </c>
      <c r="HU5" s="10" t="s">
        <v>10</v>
      </c>
      <c r="HV5" s="85" t="s">
        <v>44</v>
      </c>
      <c r="HW5" s="85" t="s">
        <v>45</v>
      </c>
      <c r="HX5" s="86" t="s">
        <v>33</v>
      </c>
      <c r="HY5" s="86" t="s">
        <v>35</v>
      </c>
      <c r="HZ5" s="86" t="s">
        <v>37</v>
      </c>
      <c r="IA5" s="86" t="s">
        <v>38</v>
      </c>
      <c r="IB5" s="86" t="s">
        <v>40</v>
      </c>
      <c r="IC5" s="86" t="s">
        <v>42</v>
      </c>
      <c r="ID5" s="179"/>
      <c r="IE5" s="182"/>
      <c r="IF5" s="157"/>
      <c r="IG5" s="12" t="s">
        <v>8</v>
      </c>
      <c r="IH5" s="12" t="s">
        <v>10</v>
      </c>
      <c r="II5" s="12" t="s">
        <v>11</v>
      </c>
      <c r="IJ5" s="12" t="s">
        <v>44</v>
      </c>
      <c r="IK5" s="12" t="s">
        <v>45</v>
      </c>
      <c r="IL5" s="12" t="s">
        <v>33</v>
      </c>
      <c r="IM5" s="12" t="s">
        <v>35</v>
      </c>
      <c r="IN5" s="12" t="s">
        <v>37</v>
      </c>
      <c r="IO5" s="12" t="s">
        <v>38</v>
      </c>
      <c r="IP5" s="12" t="s">
        <v>40</v>
      </c>
      <c r="IQ5" s="12" t="s">
        <v>42</v>
      </c>
      <c r="IR5" s="15" t="s">
        <v>8</v>
      </c>
      <c r="IS5" s="15" t="s">
        <v>9</v>
      </c>
      <c r="IT5" s="15" t="s">
        <v>10</v>
      </c>
      <c r="IU5" s="71" t="s">
        <v>11</v>
      </c>
      <c r="IV5" s="15" t="s">
        <v>44</v>
      </c>
      <c r="IW5" s="15" t="s">
        <v>45</v>
      </c>
      <c r="IX5" s="79" t="s">
        <v>33</v>
      </c>
      <c r="IY5" s="79" t="s">
        <v>35</v>
      </c>
      <c r="IZ5" s="79" t="s">
        <v>37</v>
      </c>
      <c r="JA5" s="79" t="s">
        <v>38</v>
      </c>
      <c r="JB5" s="79" t="s">
        <v>40</v>
      </c>
      <c r="JC5" s="79" t="s">
        <v>42</v>
      </c>
      <c r="JD5" s="74" t="s">
        <v>8</v>
      </c>
      <c r="JE5" s="18" t="s">
        <v>10</v>
      </c>
      <c r="JF5" s="82" t="s">
        <v>11</v>
      </c>
      <c r="JG5" s="18" t="s">
        <v>44</v>
      </c>
      <c r="JH5" s="18" t="s">
        <v>45</v>
      </c>
      <c r="JI5" s="80" t="s">
        <v>33</v>
      </c>
      <c r="JJ5" s="80" t="s">
        <v>35</v>
      </c>
      <c r="JK5" s="80" t="s">
        <v>37</v>
      </c>
      <c r="JL5" s="80" t="s">
        <v>38</v>
      </c>
      <c r="JM5" s="80" t="s">
        <v>40</v>
      </c>
      <c r="JN5" s="80" t="s">
        <v>42</v>
      </c>
      <c r="JO5" s="21" t="s">
        <v>8</v>
      </c>
      <c r="JP5" s="21" t="s">
        <v>10</v>
      </c>
      <c r="JQ5" s="84" t="s">
        <v>44</v>
      </c>
      <c r="JR5" s="84" t="s">
        <v>45</v>
      </c>
      <c r="JS5" s="81" t="s">
        <v>33</v>
      </c>
      <c r="JT5" s="81" t="s">
        <v>35</v>
      </c>
      <c r="JU5" s="81" t="s">
        <v>37</v>
      </c>
      <c r="JV5" s="81" t="s">
        <v>38</v>
      </c>
      <c r="JW5" s="81" t="s">
        <v>40</v>
      </c>
      <c r="JX5" s="81" t="s">
        <v>42</v>
      </c>
      <c r="JY5" s="10" t="s">
        <v>8</v>
      </c>
      <c r="JZ5" s="10" t="s">
        <v>10</v>
      </c>
      <c r="KA5" s="84" t="s">
        <v>44</v>
      </c>
      <c r="KB5" s="84" t="s">
        <v>45</v>
      </c>
      <c r="KC5" s="81" t="s">
        <v>33</v>
      </c>
      <c r="KD5" s="81" t="s">
        <v>35</v>
      </c>
      <c r="KE5" s="81" t="s">
        <v>37</v>
      </c>
      <c r="KF5" s="81" t="s">
        <v>38</v>
      </c>
      <c r="KG5" s="81" t="s">
        <v>40</v>
      </c>
      <c r="KH5" s="81" t="s">
        <v>42</v>
      </c>
      <c r="KI5" s="163"/>
      <c r="KJ5" s="164"/>
      <c r="KK5" s="157"/>
      <c r="KL5" s="12" t="s">
        <v>8</v>
      </c>
      <c r="KM5" s="12" t="s">
        <v>10</v>
      </c>
      <c r="KN5" s="12" t="s">
        <v>11</v>
      </c>
      <c r="KO5" s="12" t="s">
        <v>44</v>
      </c>
      <c r="KP5" s="12" t="s">
        <v>45</v>
      </c>
      <c r="KQ5" s="12" t="s">
        <v>33</v>
      </c>
      <c r="KR5" s="12" t="s">
        <v>35</v>
      </c>
      <c r="KS5" s="12" t="s">
        <v>37</v>
      </c>
      <c r="KT5" s="12" t="s">
        <v>38</v>
      </c>
      <c r="KU5" s="12" t="s">
        <v>40</v>
      </c>
      <c r="KV5" s="12" t="s">
        <v>42</v>
      </c>
      <c r="KW5" s="15" t="s">
        <v>8</v>
      </c>
      <c r="KX5" s="15" t="s">
        <v>9</v>
      </c>
      <c r="KY5" s="15" t="s">
        <v>10</v>
      </c>
      <c r="KZ5" s="71" t="s">
        <v>11</v>
      </c>
      <c r="LA5" s="15" t="s">
        <v>44</v>
      </c>
      <c r="LB5" s="15" t="s">
        <v>45</v>
      </c>
      <c r="LC5" s="79" t="s">
        <v>33</v>
      </c>
      <c r="LD5" s="79" t="s">
        <v>35</v>
      </c>
      <c r="LE5" s="79" t="s">
        <v>37</v>
      </c>
      <c r="LF5" s="79" t="s">
        <v>38</v>
      </c>
      <c r="LG5" s="79" t="s">
        <v>40</v>
      </c>
      <c r="LH5" s="79" t="s">
        <v>42</v>
      </c>
      <c r="LI5" s="74" t="s">
        <v>8</v>
      </c>
      <c r="LJ5" s="18" t="s">
        <v>10</v>
      </c>
      <c r="LK5" s="82" t="s">
        <v>11</v>
      </c>
      <c r="LL5" s="18" t="s">
        <v>44</v>
      </c>
      <c r="LM5" s="18" t="s">
        <v>45</v>
      </c>
      <c r="LN5" s="80" t="s">
        <v>33</v>
      </c>
      <c r="LO5" s="80" t="s">
        <v>35</v>
      </c>
      <c r="LP5" s="80" t="s">
        <v>37</v>
      </c>
      <c r="LQ5" s="80" t="s">
        <v>38</v>
      </c>
      <c r="LR5" s="80" t="s">
        <v>40</v>
      </c>
      <c r="LS5" s="80" t="s">
        <v>42</v>
      </c>
      <c r="LT5" s="21" t="s">
        <v>8</v>
      </c>
      <c r="LU5" s="21" t="s">
        <v>10</v>
      </c>
      <c r="LV5" s="84" t="s">
        <v>44</v>
      </c>
      <c r="LW5" s="84" t="s">
        <v>45</v>
      </c>
      <c r="LX5" s="81" t="s">
        <v>33</v>
      </c>
      <c r="LY5" s="81" t="s">
        <v>35</v>
      </c>
      <c r="LZ5" s="81" t="s">
        <v>37</v>
      </c>
      <c r="MA5" s="81" t="s">
        <v>38</v>
      </c>
      <c r="MB5" s="81" t="s">
        <v>40</v>
      </c>
      <c r="MC5" s="81" t="s">
        <v>42</v>
      </c>
      <c r="MD5" s="10" t="s">
        <v>8</v>
      </c>
      <c r="ME5" s="10" t="s">
        <v>10</v>
      </c>
      <c r="MF5" s="84" t="s">
        <v>44</v>
      </c>
      <c r="MG5" s="84" t="s">
        <v>45</v>
      </c>
      <c r="MH5" s="81" t="s">
        <v>33</v>
      </c>
      <c r="MI5" s="81" t="s">
        <v>35</v>
      </c>
      <c r="MJ5" s="81" t="s">
        <v>37</v>
      </c>
      <c r="MK5" s="81" t="s">
        <v>38</v>
      </c>
      <c r="ML5" s="81" t="s">
        <v>40</v>
      </c>
      <c r="MM5" s="81" t="s">
        <v>42</v>
      </c>
      <c r="MN5" s="163"/>
      <c r="MO5" s="164"/>
    </row>
    <row r="6" spans="1:353" x14ac:dyDescent="0.25">
      <c r="A6" s="23" t="s">
        <v>15</v>
      </c>
      <c r="B6" s="25">
        <v>53</v>
      </c>
      <c r="C6" s="13">
        <v>14</v>
      </c>
      <c r="D6" s="13">
        <v>14</v>
      </c>
      <c r="E6" s="14">
        <f>D6/C6</f>
        <v>1</v>
      </c>
      <c r="F6" s="13">
        <v>14</v>
      </c>
      <c r="G6" s="14">
        <f>F6/C6</f>
        <v>1</v>
      </c>
      <c r="H6" s="13"/>
      <c r="I6" s="14">
        <f>H6/F6</f>
        <v>0</v>
      </c>
      <c r="J6" s="13"/>
      <c r="K6" s="14">
        <f>J6/F6</f>
        <v>0</v>
      </c>
      <c r="L6" s="13"/>
      <c r="M6" s="14"/>
      <c r="N6" s="16">
        <v>26</v>
      </c>
      <c r="O6" s="16">
        <v>66</v>
      </c>
      <c r="P6" s="16">
        <v>16</v>
      </c>
      <c r="Q6" s="17">
        <f>P6/N6</f>
        <v>0.61538461538461542</v>
      </c>
      <c r="R6" s="16">
        <v>16</v>
      </c>
      <c r="S6" s="17">
        <f>R6/N6</f>
        <v>0.61538461538461542</v>
      </c>
      <c r="T6" s="16"/>
      <c r="U6" s="17">
        <f>T6/R6</f>
        <v>0</v>
      </c>
      <c r="V6" s="16"/>
      <c r="W6" s="17">
        <f>V6/R6</f>
        <v>0</v>
      </c>
      <c r="X6" s="16"/>
      <c r="Y6" s="17"/>
      <c r="Z6" s="19">
        <v>25</v>
      </c>
      <c r="AA6" s="19">
        <v>25</v>
      </c>
      <c r="AB6" s="20">
        <f>AA6/Z6</f>
        <v>1</v>
      </c>
      <c r="AC6" s="19">
        <v>24</v>
      </c>
      <c r="AD6" s="20">
        <f>AC6/Z6</f>
        <v>0.96</v>
      </c>
      <c r="AE6" s="19"/>
      <c r="AF6" s="20">
        <f>AE6/AC6</f>
        <v>0</v>
      </c>
      <c r="AG6" s="19">
        <v>0</v>
      </c>
      <c r="AH6" s="20">
        <f>AG6/AC6</f>
        <v>0</v>
      </c>
      <c r="AI6" s="19"/>
      <c r="AJ6" s="20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"/>
      <c r="AV6" s="11"/>
      <c r="AW6" s="11"/>
      <c r="AX6" s="11"/>
      <c r="AY6" s="11"/>
      <c r="AZ6" s="11"/>
      <c r="BA6" s="11"/>
      <c r="BB6" s="11"/>
      <c r="BC6" s="11"/>
      <c r="BD6" s="11"/>
      <c r="BE6" s="3">
        <v>52</v>
      </c>
      <c r="BF6" s="26">
        <f>BE6/B6</f>
        <v>0.98113207547169812</v>
      </c>
      <c r="BG6" s="25">
        <v>53</v>
      </c>
      <c r="BH6" s="13">
        <v>14</v>
      </c>
      <c r="BI6" s="13">
        <v>14</v>
      </c>
      <c r="BJ6" s="14">
        <f>BI6/BH6</f>
        <v>1</v>
      </c>
      <c r="BK6" s="13">
        <v>14</v>
      </c>
      <c r="BL6" s="14">
        <f>BK6/BH6</f>
        <v>1</v>
      </c>
      <c r="BM6" s="13"/>
      <c r="BN6" s="14">
        <f>BM6/BK6</f>
        <v>0</v>
      </c>
      <c r="BO6" s="13"/>
      <c r="BP6" s="14">
        <f>BO6/BK6</f>
        <v>0</v>
      </c>
      <c r="BQ6" s="13"/>
      <c r="BR6" s="14"/>
      <c r="BS6" s="16">
        <v>21</v>
      </c>
      <c r="BT6" s="16">
        <v>40</v>
      </c>
      <c r="BU6" s="16">
        <v>19</v>
      </c>
      <c r="BV6" s="17">
        <f>BU6/BS6</f>
        <v>0.90476190476190477</v>
      </c>
      <c r="BW6" s="16"/>
      <c r="BX6" s="17">
        <f>BW6/BS6</f>
        <v>0</v>
      </c>
      <c r="BY6" s="16"/>
      <c r="BZ6" s="17" t="e">
        <f>BY6/BW6</f>
        <v>#DIV/0!</v>
      </c>
      <c r="CA6" s="16"/>
      <c r="CB6" s="17" t="e">
        <f>CA6/BW6</f>
        <v>#DIV/0!</v>
      </c>
      <c r="CC6" s="16"/>
      <c r="CD6" s="17"/>
      <c r="CE6" s="19">
        <v>20</v>
      </c>
      <c r="CF6" s="19">
        <v>20</v>
      </c>
      <c r="CG6" s="20">
        <f>CF6/CE6</f>
        <v>1</v>
      </c>
      <c r="CH6" s="19"/>
      <c r="CI6" s="20">
        <f>CH6/CE6</f>
        <v>0</v>
      </c>
      <c r="CJ6" s="19"/>
      <c r="CK6" s="20" t="e">
        <f>CJ6/CH6</f>
        <v>#DIV/0!</v>
      </c>
      <c r="CL6" s="19">
        <v>0</v>
      </c>
      <c r="CM6" s="20" t="e">
        <f>CL6/CH6</f>
        <v>#DIV/0!</v>
      </c>
      <c r="CN6" s="19"/>
      <c r="CO6" s="20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"/>
      <c r="DA6" s="11"/>
      <c r="DB6" s="11"/>
      <c r="DC6" s="11"/>
      <c r="DD6" s="11"/>
      <c r="DE6" s="11"/>
      <c r="DF6" s="11"/>
      <c r="DG6" s="11"/>
      <c r="DH6" s="11"/>
      <c r="DI6" s="11"/>
      <c r="DJ6" s="3">
        <v>53</v>
      </c>
      <c r="DK6" s="26">
        <f>DJ6/BG6</f>
        <v>1</v>
      </c>
      <c r="DL6" s="25">
        <v>53</v>
      </c>
      <c r="DM6" s="13">
        <v>10</v>
      </c>
      <c r="DN6" s="13">
        <v>10</v>
      </c>
      <c r="DO6" s="14">
        <v>1</v>
      </c>
      <c r="DP6" s="13">
        <v>10</v>
      </c>
      <c r="DQ6" s="14">
        <f>DP6/DM6</f>
        <v>1</v>
      </c>
      <c r="DR6" s="13">
        <v>1</v>
      </c>
      <c r="DS6" s="14">
        <f>DR6/DP6</f>
        <v>0.1</v>
      </c>
      <c r="DT6" s="13">
        <v>1</v>
      </c>
      <c r="DU6" s="14">
        <f>DT6/DP6</f>
        <v>0.1</v>
      </c>
      <c r="DV6" s="13"/>
      <c r="DW6" s="14"/>
      <c r="DX6" s="16">
        <v>25</v>
      </c>
      <c r="DY6" s="16">
        <v>79</v>
      </c>
      <c r="DZ6" s="16">
        <v>22</v>
      </c>
      <c r="EA6" s="17">
        <f>DZ6/DX6</f>
        <v>0.88</v>
      </c>
      <c r="EB6" s="16">
        <v>24</v>
      </c>
      <c r="EC6" s="17">
        <f>EB6/DX6</f>
        <v>0.96</v>
      </c>
      <c r="ED6" s="16">
        <v>0</v>
      </c>
      <c r="EE6" s="17">
        <f>ED6/EB6</f>
        <v>0</v>
      </c>
      <c r="EF6" s="16">
        <v>0</v>
      </c>
      <c r="EG6" s="17">
        <f>EF6/EB6</f>
        <v>0</v>
      </c>
      <c r="EH6" s="16"/>
      <c r="EI6" s="17"/>
      <c r="EJ6" s="19">
        <v>21</v>
      </c>
      <c r="EK6" s="19">
        <v>21</v>
      </c>
      <c r="EL6" s="20">
        <f>EK6/EJ6</f>
        <v>1</v>
      </c>
      <c r="EM6" s="19">
        <v>21</v>
      </c>
      <c r="EN6" s="20">
        <f>EM6/EJ6</f>
        <v>1</v>
      </c>
      <c r="EO6" s="19">
        <v>1</v>
      </c>
      <c r="EP6" s="20">
        <f>EO6/EM6</f>
        <v>4.7619047619047616E-2</v>
      </c>
      <c r="EQ6" s="19">
        <v>0</v>
      </c>
      <c r="ER6" s="20">
        <f>EQ6/EM6</f>
        <v>0</v>
      </c>
      <c r="ES6" s="19"/>
      <c r="ET6" s="20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"/>
      <c r="FF6" s="11"/>
      <c r="FG6" s="11"/>
      <c r="FH6" s="11"/>
      <c r="FI6" s="11"/>
      <c r="FJ6" s="11"/>
      <c r="FK6" s="11"/>
      <c r="FL6" s="11"/>
      <c r="FM6" s="11"/>
      <c r="FN6" s="11"/>
      <c r="FO6" s="3">
        <v>53</v>
      </c>
      <c r="FP6" s="26">
        <f>FO6/DL6</f>
        <v>1</v>
      </c>
      <c r="FQ6" s="25">
        <v>53</v>
      </c>
      <c r="FR6" s="13">
        <v>10</v>
      </c>
      <c r="FS6" s="13">
        <v>10</v>
      </c>
      <c r="FT6" s="14">
        <v>1</v>
      </c>
      <c r="FU6" s="13">
        <v>10</v>
      </c>
      <c r="FV6" s="14">
        <f>FU6/FR6</f>
        <v>1</v>
      </c>
      <c r="FW6" s="13">
        <v>0</v>
      </c>
      <c r="FX6" s="14">
        <f>FW6/FU6</f>
        <v>0</v>
      </c>
      <c r="FY6" s="13">
        <v>0</v>
      </c>
      <c r="FZ6" s="14">
        <f>FY6/FU6</f>
        <v>0</v>
      </c>
      <c r="GA6" s="13"/>
      <c r="GB6" s="14"/>
      <c r="GC6" s="16">
        <v>26</v>
      </c>
      <c r="GD6" s="16">
        <v>84</v>
      </c>
      <c r="GE6" s="16">
        <v>23</v>
      </c>
      <c r="GF6" s="17">
        <f>GE6/GC6</f>
        <v>0.88461538461538458</v>
      </c>
      <c r="GG6" s="16">
        <v>22</v>
      </c>
      <c r="GH6" s="17">
        <f>GG6/GC6</f>
        <v>0.84615384615384615</v>
      </c>
      <c r="GI6" s="16">
        <v>1</v>
      </c>
      <c r="GJ6" s="17">
        <f>GI6/GG6</f>
        <v>4.5454545454545456E-2</v>
      </c>
      <c r="GK6" s="16">
        <v>0</v>
      </c>
      <c r="GL6" s="17">
        <f>GK6/GG6</f>
        <v>0</v>
      </c>
      <c r="GM6" s="16"/>
      <c r="GN6" s="17"/>
      <c r="GO6" s="19">
        <v>20</v>
      </c>
      <c r="GP6" s="19">
        <v>20</v>
      </c>
      <c r="GQ6" s="20">
        <f>GP6/GO6</f>
        <v>1</v>
      </c>
      <c r="GR6" s="19">
        <v>20</v>
      </c>
      <c r="GS6" s="20">
        <f>GR6/GO6</f>
        <v>1</v>
      </c>
      <c r="GT6" s="19">
        <v>1</v>
      </c>
      <c r="GU6" s="20">
        <f>GT6/GR6</f>
        <v>0.05</v>
      </c>
      <c r="GV6" s="19">
        <v>0</v>
      </c>
      <c r="GW6" s="20">
        <f>GV6/GR6</f>
        <v>0</v>
      </c>
      <c r="GX6" s="19"/>
      <c r="GY6" s="20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5">
        <v>53</v>
      </c>
      <c r="IE6" s="46">
        <f>ID6/FQ6</f>
        <v>1</v>
      </c>
      <c r="IF6" s="25">
        <v>53</v>
      </c>
      <c r="IG6" s="13">
        <v>10</v>
      </c>
      <c r="IH6" s="13">
        <v>10</v>
      </c>
      <c r="II6" s="14">
        <v>1</v>
      </c>
      <c r="IJ6" s="13">
        <v>10</v>
      </c>
      <c r="IK6" s="14">
        <f>IJ6/IG6</f>
        <v>1</v>
      </c>
      <c r="IL6" s="13">
        <v>1</v>
      </c>
      <c r="IM6" s="14">
        <f>IL6/IJ6</f>
        <v>0.1</v>
      </c>
      <c r="IN6" s="13">
        <v>0</v>
      </c>
      <c r="IO6" s="14">
        <f>IN6/IJ6</f>
        <v>0</v>
      </c>
      <c r="IP6" s="13"/>
      <c r="IQ6" s="14"/>
      <c r="IR6" s="16">
        <v>26</v>
      </c>
      <c r="IS6" s="16">
        <v>90</v>
      </c>
      <c r="IT6" s="16">
        <v>25</v>
      </c>
      <c r="IU6" s="72">
        <f t="shared" ref="IU6:IU10" si="0">IT6/IR6</f>
        <v>0.96153846153846156</v>
      </c>
      <c r="IV6" s="94">
        <v>25</v>
      </c>
      <c r="IW6" s="78">
        <f>IV6/IR6</f>
        <v>0.96153846153846156</v>
      </c>
      <c r="IX6" s="94">
        <v>1</v>
      </c>
      <c r="IY6" s="78">
        <f>IX6/IV6</f>
        <v>0.04</v>
      </c>
      <c r="IZ6" s="94">
        <v>0</v>
      </c>
      <c r="JA6" s="78">
        <f>IZ6/IV6</f>
        <v>0</v>
      </c>
      <c r="JB6" s="94"/>
      <c r="JC6" s="78"/>
      <c r="JD6" s="75">
        <v>18</v>
      </c>
      <c r="JE6" s="19">
        <v>18</v>
      </c>
      <c r="JF6" s="20">
        <f>JE6/JD6</f>
        <v>1</v>
      </c>
      <c r="JG6" s="95">
        <v>18</v>
      </c>
      <c r="JH6" s="83">
        <f>JG6/JD6</f>
        <v>1</v>
      </c>
      <c r="JI6" s="19">
        <v>1</v>
      </c>
      <c r="JJ6" s="20">
        <f>JI6/JG6</f>
        <v>5.5555555555555552E-2</v>
      </c>
      <c r="JK6" s="19">
        <v>0</v>
      </c>
      <c r="JL6" s="20">
        <f>JK6/JG6</f>
        <v>0</v>
      </c>
      <c r="JM6" s="19"/>
      <c r="JN6" s="20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5">
        <v>52</v>
      </c>
      <c r="KJ6" s="46">
        <f>KI6/IF6</f>
        <v>0.98113207547169812</v>
      </c>
      <c r="KK6" s="25">
        <v>53</v>
      </c>
      <c r="KL6" s="13">
        <v>10</v>
      </c>
      <c r="KM6" s="13">
        <v>10</v>
      </c>
      <c r="KN6" s="14">
        <f t="shared" ref="KN6:KN8" si="1">KM6/KL6</f>
        <v>1</v>
      </c>
      <c r="KO6" s="13">
        <v>10</v>
      </c>
      <c r="KP6" s="14">
        <f>KO6/KL6</f>
        <v>1</v>
      </c>
      <c r="KQ6" s="13">
        <v>0</v>
      </c>
      <c r="KR6" s="14">
        <f>KQ6/KO6</f>
        <v>0</v>
      </c>
      <c r="KS6" s="13">
        <v>0</v>
      </c>
      <c r="KT6" s="14">
        <f>KS6/KO6</f>
        <v>0</v>
      </c>
      <c r="KU6" s="13">
        <v>8</v>
      </c>
      <c r="KV6" s="14">
        <f>KU6/KO6</f>
        <v>0.8</v>
      </c>
      <c r="KW6" s="16">
        <v>26</v>
      </c>
      <c r="KX6" s="16">
        <v>90</v>
      </c>
      <c r="KY6" s="16">
        <v>26</v>
      </c>
      <c r="KZ6" s="72">
        <f t="shared" ref="KZ6:KZ10" si="2">KY6/KW6</f>
        <v>1</v>
      </c>
      <c r="LA6" s="94">
        <v>26</v>
      </c>
      <c r="LB6" s="78">
        <f>LA6/KW6</f>
        <v>1</v>
      </c>
      <c r="LC6" s="94">
        <v>0</v>
      </c>
      <c r="LD6" s="78">
        <f>LC6/LA6</f>
        <v>0</v>
      </c>
      <c r="LE6" s="94">
        <v>0</v>
      </c>
      <c r="LF6" s="78">
        <f>LE6/LA6</f>
        <v>0</v>
      </c>
      <c r="LG6" s="94"/>
      <c r="LH6" s="78"/>
      <c r="LI6" s="75">
        <v>17</v>
      </c>
      <c r="LJ6" s="19">
        <v>17</v>
      </c>
      <c r="LK6" s="20">
        <f>LJ6/LI6</f>
        <v>1</v>
      </c>
      <c r="LL6" s="95">
        <v>17</v>
      </c>
      <c r="LM6" s="83">
        <f>LL6/LI6</f>
        <v>1</v>
      </c>
      <c r="LN6" s="19">
        <v>0</v>
      </c>
      <c r="LO6" s="20">
        <f>LN6/LL6</f>
        <v>0</v>
      </c>
      <c r="LP6" s="19">
        <v>0</v>
      </c>
      <c r="LQ6" s="20">
        <f>LP6/LL6</f>
        <v>0</v>
      </c>
      <c r="LR6" s="19"/>
      <c r="LS6" s="20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5">
        <v>52</v>
      </c>
      <c r="MO6" s="46">
        <f>MN6/KK6</f>
        <v>0.98113207547169812</v>
      </c>
    </row>
    <row r="7" spans="1:353" x14ac:dyDescent="0.25">
      <c r="A7" s="23" t="s">
        <v>18</v>
      </c>
      <c r="B7" s="25">
        <v>45</v>
      </c>
      <c r="C7" s="13">
        <v>11</v>
      </c>
      <c r="D7" s="13">
        <v>11</v>
      </c>
      <c r="E7" s="14">
        <f t="shared" ref="E7:E9" si="3">D7/C7</f>
        <v>1</v>
      </c>
      <c r="F7" s="13">
        <v>11</v>
      </c>
      <c r="G7" s="14">
        <f>F7/D7</f>
        <v>1</v>
      </c>
      <c r="H7" s="13"/>
      <c r="I7" s="14">
        <f t="shared" ref="I7:I9" si="4">H7/F7</f>
        <v>0</v>
      </c>
      <c r="J7" s="13"/>
      <c r="K7" s="14">
        <f t="shared" ref="K7:K9" si="5">J7/F7</f>
        <v>0</v>
      </c>
      <c r="L7" s="13"/>
      <c r="M7" s="14"/>
      <c r="N7" s="16">
        <v>25</v>
      </c>
      <c r="O7" s="16">
        <v>39</v>
      </c>
      <c r="P7" s="16">
        <v>23</v>
      </c>
      <c r="Q7" s="17">
        <f t="shared" ref="Q7:Q10" si="6">P7/N7</f>
        <v>0.92</v>
      </c>
      <c r="R7" s="16">
        <v>23</v>
      </c>
      <c r="S7" s="17">
        <f t="shared" ref="S7:S9" si="7">R7/N7</f>
        <v>0.92</v>
      </c>
      <c r="T7" s="16"/>
      <c r="U7" s="17">
        <f t="shared" ref="U7:U9" si="8">T7/R7</f>
        <v>0</v>
      </c>
      <c r="V7" s="16"/>
      <c r="W7" s="17">
        <f t="shared" ref="W7:W9" si="9">V7/R7</f>
        <v>0</v>
      </c>
      <c r="X7" s="16"/>
      <c r="Y7" s="17"/>
      <c r="Z7" s="19">
        <v>5</v>
      </c>
      <c r="AA7" s="19">
        <v>5</v>
      </c>
      <c r="AB7" s="20">
        <f t="shared" ref="AB7:AB9" si="10">AA7/Z7</f>
        <v>1</v>
      </c>
      <c r="AC7" s="19">
        <v>5</v>
      </c>
      <c r="AD7" s="20">
        <f>AC7/Z7</f>
        <v>1</v>
      </c>
      <c r="AE7" s="19"/>
      <c r="AF7" s="20">
        <f t="shared" ref="AF7:AF9" si="11">AE7/AC7</f>
        <v>0</v>
      </c>
      <c r="AG7" s="19">
        <v>0</v>
      </c>
      <c r="AH7" s="20">
        <f t="shared" ref="AH7:AH9" si="12">AG7/AC7</f>
        <v>0</v>
      </c>
      <c r="AI7" s="19"/>
      <c r="AJ7" s="20"/>
      <c r="AK7" s="22">
        <v>7</v>
      </c>
      <c r="AL7" s="22">
        <v>6</v>
      </c>
      <c r="AM7" s="22">
        <v>6</v>
      </c>
      <c r="AN7" s="97">
        <f>AM7/AL7</f>
        <v>1</v>
      </c>
      <c r="AO7" s="22">
        <v>0</v>
      </c>
      <c r="AP7" s="97">
        <v>0</v>
      </c>
      <c r="AQ7" s="22">
        <v>0</v>
      </c>
      <c r="AR7" s="97">
        <v>0</v>
      </c>
      <c r="AS7" s="22"/>
      <c r="AT7" s="97"/>
      <c r="AU7" s="2"/>
      <c r="AV7" s="11"/>
      <c r="AW7" s="11"/>
      <c r="AX7" s="11"/>
      <c r="AY7" s="11"/>
      <c r="AZ7" s="11"/>
      <c r="BA7" s="11"/>
      <c r="BB7" s="11"/>
      <c r="BC7" s="11"/>
      <c r="BD7" s="11"/>
      <c r="BE7" s="3">
        <v>45</v>
      </c>
      <c r="BF7" s="26">
        <f t="shared" ref="BF7:BF10" si="13">BE7/B7</f>
        <v>1</v>
      </c>
      <c r="BG7" s="25">
        <v>45</v>
      </c>
      <c r="BH7" s="13">
        <v>11</v>
      </c>
      <c r="BI7" s="13">
        <v>5</v>
      </c>
      <c r="BJ7" s="14">
        <f t="shared" ref="BJ7:BJ9" si="14">BI7/BH7</f>
        <v>0.45454545454545453</v>
      </c>
      <c r="BK7" s="13">
        <v>5</v>
      </c>
      <c r="BL7" s="14">
        <f>BK7/BI7</f>
        <v>1</v>
      </c>
      <c r="BM7" s="13"/>
      <c r="BN7" s="14">
        <f t="shared" ref="BN7:BN9" si="15">BM7/BK7</f>
        <v>0</v>
      </c>
      <c r="BO7" s="13"/>
      <c r="BP7" s="14">
        <f t="shared" ref="BP7:BP9" si="16">BO7/BK7</f>
        <v>0</v>
      </c>
      <c r="BQ7" s="13"/>
      <c r="BR7" s="14"/>
      <c r="BS7" s="16">
        <v>20</v>
      </c>
      <c r="BT7" s="16">
        <v>39</v>
      </c>
      <c r="BU7" s="16">
        <v>17</v>
      </c>
      <c r="BV7" s="17">
        <f t="shared" ref="BV7:BV10" si="17">BU7/BS7</f>
        <v>0.85</v>
      </c>
      <c r="BW7" s="16"/>
      <c r="BX7" s="17">
        <f t="shared" ref="BX7:BX9" si="18">BW7/BS7</f>
        <v>0</v>
      </c>
      <c r="BY7" s="16"/>
      <c r="BZ7" s="17" t="e">
        <f t="shared" ref="BZ7:BZ9" si="19">BY7/BW7</f>
        <v>#DIV/0!</v>
      </c>
      <c r="CA7" s="16"/>
      <c r="CB7" s="17" t="e">
        <f t="shared" ref="CB7:CB9" si="20">CA7/BW7</f>
        <v>#DIV/0!</v>
      </c>
      <c r="CC7" s="16"/>
      <c r="CD7" s="17"/>
      <c r="CE7" s="19">
        <v>20</v>
      </c>
      <c r="CF7" s="19">
        <v>20</v>
      </c>
      <c r="CG7" s="20">
        <f t="shared" ref="CG7:CG9" si="21">CF7/CE7</f>
        <v>1</v>
      </c>
      <c r="CH7" s="19"/>
      <c r="CI7" s="20">
        <f>CH7/CE7</f>
        <v>0</v>
      </c>
      <c r="CJ7" s="19"/>
      <c r="CK7" s="20" t="e">
        <f t="shared" ref="CK7:CK9" si="22">CJ7/CH7</f>
        <v>#DIV/0!</v>
      </c>
      <c r="CL7" s="19">
        <v>0</v>
      </c>
      <c r="CM7" s="20" t="e">
        <f t="shared" ref="CM7:CM9" si="23">CL7/CH7</f>
        <v>#DIV/0!</v>
      </c>
      <c r="CN7" s="19"/>
      <c r="CO7" s="20"/>
      <c r="CP7" s="22">
        <v>8</v>
      </c>
      <c r="CQ7" s="22">
        <v>5</v>
      </c>
      <c r="CR7" s="22">
        <v>4</v>
      </c>
      <c r="CS7" s="97">
        <f>CR7/CQ7</f>
        <v>0.8</v>
      </c>
      <c r="CT7" s="22">
        <v>0</v>
      </c>
      <c r="CU7" s="97">
        <v>0</v>
      </c>
      <c r="CV7" s="22">
        <v>0</v>
      </c>
      <c r="CW7" s="97">
        <v>0</v>
      </c>
      <c r="CX7" s="22"/>
      <c r="CY7" s="97"/>
      <c r="CZ7" s="2"/>
      <c r="DA7" s="11"/>
      <c r="DB7" s="11"/>
      <c r="DC7" s="11"/>
      <c r="DD7" s="11"/>
      <c r="DE7" s="11"/>
      <c r="DF7" s="11"/>
      <c r="DG7" s="11"/>
      <c r="DH7" s="11"/>
      <c r="DI7" s="11"/>
      <c r="DJ7" s="3">
        <v>43</v>
      </c>
      <c r="DK7" s="26">
        <f t="shared" ref="DK7:DK10" si="24">DJ7/BG7</f>
        <v>0.9555555555555556</v>
      </c>
      <c r="DL7" s="25">
        <v>45</v>
      </c>
      <c r="DM7" s="13">
        <v>6</v>
      </c>
      <c r="DN7" s="13">
        <v>6</v>
      </c>
      <c r="DO7" s="14">
        <v>1</v>
      </c>
      <c r="DP7" s="13">
        <v>6</v>
      </c>
      <c r="DQ7" s="14">
        <f t="shared" ref="DQ7:DQ9" si="25">DP7/DM7</f>
        <v>1</v>
      </c>
      <c r="DR7" s="13">
        <v>0</v>
      </c>
      <c r="DS7" s="14">
        <f t="shared" ref="DS7:DS9" si="26">DR7/DP7</f>
        <v>0</v>
      </c>
      <c r="DT7" s="13">
        <v>0</v>
      </c>
      <c r="DU7" s="14">
        <f t="shared" ref="DU7:DU9" si="27">DT7/DP7</f>
        <v>0</v>
      </c>
      <c r="DV7" s="13"/>
      <c r="DW7" s="14"/>
      <c r="DX7" s="16">
        <v>20</v>
      </c>
      <c r="DY7" s="16">
        <v>49</v>
      </c>
      <c r="DZ7" s="16">
        <v>19</v>
      </c>
      <c r="EA7" s="17">
        <f t="shared" ref="EA7:EA10" si="28">DZ7/DX7</f>
        <v>0.95</v>
      </c>
      <c r="EB7" s="16">
        <v>20</v>
      </c>
      <c r="EC7" s="17">
        <f t="shared" ref="EC7:EC9" si="29">EB7/DX7</f>
        <v>1</v>
      </c>
      <c r="ED7" s="16">
        <v>0</v>
      </c>
      <c r="EE7" s="17">
        <f t="shared" ref="EE7:EE9" si="30">ED7/EB7</f>
        <v>0</v>
      </c>
      <c r="EF7" s="16">
        <v>0</v>
      </c>
      <c r="EG7" s="17">
        <f t="shared" ref="EG7:EG9" si="31">EF7/EB7</f>
        <v>0</v>
      </c>
      <c r="EH7" s="16"/>
      <c r="EI7" s="17"/>
      <c r="EJ7" s="19">
        <v>14</v>
      </c>
      <c r="EK7" s="19">
        <v>14</v>
      </c>
      <c r="EL7" s="20">
        <f t="shared" ref="EL7:EL9" si="32">EK7/EJ7</f>
        <v>1</v>
      </c>
      <c r="EM7" s="19">
        <v>13</v>
      </c>
      <c r="EN7" s="20">
        <f>EM7/EJ7</f>
        <v>0.9285714285714286</v>
      </c>
      <c r="EO7" s="19">
        <v>1</v>
      </c>
      <c r="EP7" s="20">
        <f t="shared" ref="EP7:EP9" si="33">EO7/EM7</f>
        <v>7.6923076923076927E-2</v>
      </c>
      <c r="EQ7" s="19">
        <v>0</v>
      </c>
      <c r="ER7" s="20">
        <f t="shared" ref="ER7:ER9" si="34">EQ7/EM7</f>
        <v>0</v>
      </c>
      <c r="ES7" s="19"/>
      <c r="ET7" s="20"/>
      <c r="EU7" s="22">
        <v>13</v>
      </c>
      <c r="EV7" s="22">
        <v>9</v>
      </c>
      <c r="EW7" s="22">
        <v>6</v>
      </c>
      <c r="EX7" s="97">
        <f>EW7/EU7</f>
        <v>0.46153846153846156</v>
      </c>
      <c r="EY7" s="22">
        <v>0</v>
      </c>
      <c r="EZ7" s="97">
        <v>0</v>
      </c>
      <c r="FA7" s="22">
        <v>0</v>
      </c>
      <c r="FB7" s="97">
        <v>0</v>
      </c>
      <c r="FC7" s="22"/>
      <c r="FD7" s="97"/>
      <c r="FE7" s="2"/>
      <c r="FF7" s="11"/>
      <c r="FG7" s="11"/>
      <c r="FH7" s="11"/>
      <c r="FI7" s="11"/>
      <c r="FJ7" s="11"/>
      <c r="FK7" s="11"/>
      <c r="FL7" s="11"/>
      <c r="FM7" s="11"/>
      <c r="FN7" s="11"/>
      <c r="FO7" s="3">
        <v>44</v>
      </c>
      <c r="FP7" s="26">
        <f t="shared" ref="FP7:FP10" si="35">FO7/DL7</f>
        <v>0.97777777777777775</v>
      </c>
      <c r="FQ7" s="25">
        <v>45</v>
      </c>
      <c r="FR7" s="13">
        <v>6</v>
      </c>
      <c r="FS7" s="13">
        <v>6</v>
      </c>
      <c r="FT7" s="14">
        <v>1</v>
      </c>
      <c r="FU7" s="13">
        <v>6</v>
      </c>
      <c r="FV7" s="14">
        <f t="shared" ref="FV7:FV9" si="36">FU7/FR7</f>
        <v>1</v>
      </c>
      <c r="FW7" s="13">
        <v>0</v>
      </c>
      <c r="FX7" s="14">
        <f t="shared" ref="FX7:FX9" si="37">FW7/FU7</f>
        <v>0</v>
      </c>
      <c r="FY7" s="13">
        <v>0</v>
      </c>
      <c r="FZ7" s="14">
        <f t="shared" ref="FZ7:FZ9" si="38">FY7/FU7</f>
        <v>0</v>
      </c>
      <c r="GA7" s="13"/>
      <c r="GB7" s="14"/>
      <c r="GC7" s="16">
        <v>17</v>
      </c>
      <c r="GD7" s="16">
        <v>40</v>
      </c>
      <c r="GE7" s="16">
        <v>14</v>
      </c>
      <c r="GF7" s="17">
        <f t="shared" ref="GF7:GF10" si="39">GE7/GC7</f>
        <v>0.82352941176470584</v>
      </c>
      <c r="GG7" s="16">
        <v>13</v>
      </c>
      <c r="GH7" s="17">
        <f t="shared" ref="GH7:GH9" si="40">GG7/GC7</f>
        <v>0.76470588235294112</v>
      </c>
      <c r="GI7" s="16">
        <v>2</v>
      </c>
      <c r="GJ7" s="17">
        <f t="shared" ref="GJ7:GJ9" si="41">GI7/GG7</f>
        <v>0.15384615384615385</v>
      </c>
      <c r="GK7" s="16">
        <v>0</v>
      </c>
      <c r="GL7" s="17">
        <f t="shared" ref="GL7:GL9" si="42">GK7/GG7</f>
        <v>0</v>
      </c>
      <c r="GM7" s="16"/>
      <c r="GN7" s="17"/>
      <c r="GO7" s="19">
        <v>20</v>
      </c>
      <c r="GP7" s="19">
        <v>20</v>
      </c>
      <c r="GQ7" s="20">
        <f t="shared" ref="GQ7:GQ10" si="43">GP7/GO7</f>
        <v>1</v>
      </c>
      <c r="GR7" s="19">
        <v>20</v>
      </c>
      <c r="GS7" s="20">
        <f t="shared" ref="GS7:GS9" si="44">GR7/GO7</f>
        <v>1</v>
      </c>
      <c r="GT7" s="19">
        <v>1</v>
      </c>
      <c r="GU7" s="20">
        <f t="shared" ref="GU7:GU9" si="45">GT7/GR7</f>
        <v>0.05</v>
      </c>
      <c r="GV7" s="19">
        <v>1</v>
      </c>
      <c r="GW7" s="20">
        <f t="shared" ref="GW7:GW9" si="46">GV7/GR7</f>
        <v>0.05</v>
      </c>
      <c r="GX7" s="19"/>
      <c r="GY7" s="20"/>
      <c r="GZ7" s="22">
        <v>10</v>
      </c>
      <c r="HA7" s="22">
        <v>8</v>
      </c>
      <c r="HB7" s="22">
        <v>3</v>
      </c>
      <c r="HC7" s="97">
        <f>HB7/GZ7</f>
        <v>0.3</v>
      </c>
      <c r="HD7" s="22">
        <v>0</v>
      </c>
      <c r="HE7" s="97">
        <v>0</v>
      </c>
      <c r="HF7" s="22">
        <v>0</v>
      </c>
      <c r="HG7" s="97">
        <v>0</v>
      </c>
      <c r="HH7" s="22"/>
      <c r="HI7" s="97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11">
        <v>6</v>
      </c>
      <c r="HU7" s="11">
        <v>4</v>
      </c>
      <c r="HV7" s="11">
        <v>2</v>
      </c>
      <c r="HW7" s="2">
        <f>HV7/HU7</f>
        <v>0.5</v>
      </c>
      <c r="HX7" s="11">
        <v>0</v>
      </c>
      <c r="HY7" s="2">
        <f>HX7/HV7</f>
        <v>0</v>
      </c>
      <c r="HZ7" s="11" t="s">
        <v>51</v>
      </c>
      <c r="IA7" s="11" t="s">
        <v>51</v>
      </c>
      <c r="IB7" s="11" t="s">
        <v>51</v>
      </c>
      <c r="IC7" s="11" t="s">
        <v>51</v>
      </c>
      <c r="ID7" s="45">
        <v>44</v>
      </c>
      <c r="IE7" s="46">
        <f>ID7/FQ7</f>
        <v>0.97777777777777775</v>
      </c>
      <c r="IF7" s="25">
        <v>45</v>
      </c>
      <c r="IG7" s="13">
        <v>6</v>
      </c>
      <c r="IH7" s="13">
        <v>6</v>
      </c>
      <c r="II7" s="14">
        <v>1</v>
      </c>
      <c r="IJ7" s="13">
        <v>6</v>
      </c>
      <c r="IK7" s="14">
        <f>IJ7/IG7</f>
        <v>1</v>
      </c>
      <c r="IL7" s="13">
        <v>0</v>
      </c>
      <c r="IM7" s="14">
        <f>IL7/IJ7</f>
        <v>0</v>
      </c>
      <c r="IN7" s="13">
        <v>0</v>
      </c>
      <c r="IO7" s="14">
        <f>IN7/IJ7</f>
        <v>0</v>
      </c>
      <c r="IP7" s="13"/>
      <c r="IQ7" s="14"/>
      <c r="IR7" s="16">
        <v>23</v>
      </c>
      <c r="IS7" s="16">
        <v>59</v>
      </c>
      <c r="IT7" s="16">
        <v>20</v>
      </c>
      <c r="IU7" s="72">
        <f t="shared" si="0"/>
        <v>0.86956521739130432</v>
      </c>
      <c r="IV7" s="94">
        <v>21</v>
      </c>
      <c r="IW7" s="78">
        <f>IV7/IR7</f>
        <v>0.91304347826086951</v>
      </c>
      <c r="IX7" s="94">
        <v>0</v>
      </c>
      <c r="IY7" s="78">
        <f t="shared" ref="IY7:IY9" si="47">IX7/IV7</f>
        <v>0</v>
      </c>
      <c r="IZ7" s="94">
        <v>0</v>
      </c>
      <c r="JA7" s="78">
        <f t="shared" ref="JA7:JA9" si="48">IZ7/IV7</f>
        <v>0</v>
      </c>
      <c r="JB7" s="94"/>
      <c r="JC7" s="78"/>
      <c r="JD7" s="75">
        <v>12</v>
      </c>
      <c r="JE7" s="19">
        <v>12</v>
      </c>
      <c r="JF7" s="20">
        <f t="shared" ref="JF7:JF10" si="49">JE7/JD7</f>
        <v>1</v>
      </c>
      <c r="JG7" s="95">
        <v>9</v>
      </c>
      <c r="JH7" s="83">
        <f t="shared" ref="JH7:JH9" si="50">JG7/JD7</f>
        <v>0.75</v>
      </c>
      <c r="JI7" s="19">
        <v>1</v>
      </c>
      <c r="JJ7" s="20">
        <f t="shared" ref="JJ7:JJ9" si="51">JI7/JG7</f>
        <v>0.1111111111111111</v>
      </c>
      <c r="JK7" s="19">
        <v>0</v>
      </c>
      <c r="JL7" s="20">
        <f t="shared" ref="JL7:JL9" si="52">JK7/JG7</f>
        <v>0</v>
      </c>
      <c r="JM7" s="19"/>
      <c r="JN7" s="20"/>
      <c r="JO7" s="22">
        <v>10</v>
      </c>
      <c r="JP7" s="22">
        <v>8</v>
      </c>
      <c r="JQ7" s="22">
        <v>5</v>
      </c>
      <c r="JR7" s="97">
        <f>JQ7/JO7</f>
        <v>0.5</v>
      </c>
      <c r="JS7" s="22">
        <v>2</v>
      </c>
      <c r="JT7" s="97">
        <f>JS7/JQ7</f>
        <v>0.4</v>
      </c>
      <c r="JU7" s="22">
        <v>0</v>
      </c>
      <c r="JV7" s="97">
        <v>0</v>
      </c>
      <c r="JW7" s="22"/>
      <c r="JX7" s="97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5">
        <v>40</v>
      </c>
      <c r="KJ7" s="46">
        <f t="shared" ref="KJ7:KJ10" si="53">KI7/IF7</f>
        <v>0.88888888888888884</v>
      </c>
      <c r="KK7" s="25">
        <v>45</v>
      </c>
      <c r="KL7" s="13">
        <v>6</v>
      </c>
      <c r="KM7" s="13">
        <v>6</v>
      </c>
      <c r="KN7" s="14">
        <f t="shared" si="1"/>
        <v>1</v>
      </c>
      <c r="KO7" s="13">
        <v>6</v>
      </c>
      <c r="KP7" s="14">
        <f t="shared" ref="KP7:KP9" si="54">KO7/KL7</f>
        <v>1</v>
      </c>
      <c r="KQ7" s="13">
        <v>0</v>
      </c>
      <c r="KR7" s="14">
        <f t="shared" ref="KR7:KR9" si="55">KQ7/KO7</f>
        <v>0</v>
      </c>
      <c r="KS7" s="13">
        <v>0</v>
      </c>
      <c r="KT7" s="14">
        <f t="shared" ref="KT7:KT9" si="56">KS7/KO7</f>
        <v>0</v>
      </c>
      <c r="KU7" s="13">
        <v>5</v>
      </c>
      <c r="KV7" s="14">
        <f t="shared" ref="KV7:KV9" si="57">KU7/KO7</f>
        <v>0.83333333333333337</v>
      </c>
      <c r="KW7" s="16">
        <v>24</v>
      </c>
      <c r="KX7" s="16">
        <v>65</v>
      </c>
      <c r="KY7" s="16">
        <v>24</v>
      </c>
      <c r="KZ7" s="72">
        <f t="shared" si="2"/>
        <v>1</v>
      </c>
      <c r="LA7" s="94">
        <v>23</v>
      </c>
      <c r="LB7" s="78">
        <f>LA7/KW7</f>
        <v>0.95833333333333337</v>
      </c>
      <c r="LC7" s="94">
        <v>1</v>
      </c>
      <c r="LD7" s="78">
        <f>LC7/LA7</f>
        <v>4.3478260869565216E-2</v>
      </c>
      <c r="LE7" s="94">
        <v>0</v>
      </c>
      <c r="LF7" s="78">
        <f>LE7/LA7</f>
        <v>0</v>
      </c>
      <c r="LG7" s="94"/>
      <c r="LH7" s="78"/>
      <c r="LI7" s="75">
        <v>10</v>
      </c>
      <c r="LJ7" s="19">
        <v>10</v>
      </c>
      <c r="LK7" s="20">
        <f t="shared" ref="LK7:LK10" si="58">LJ7/LI7</f>
        <v>1</v>
      </c>
      <c r="LL7" s="95">
        <v>7</v>
      </c>
      <c r="LM7" s="83">
        <f t="shared" ref="LM7:LM9" si="59">LL7/LI7</f>
        <v>0.7</v>
      </c>
      <c r="LN7" s="19">
        <v>1</v>
      </c>
      <c r="LO7" s="20">
        <f t="shared" ref="LO7:LO9" si="60">LN7/LL7</f>
        <v>0.14285714285714285</v>
      </c>
      <c r="LP7" s="19">
        <v>0</v>
      </c>
      <c r="LQ7" s="20">
        <f t="shared" ref="LQ7:LQ9" si="61">LP7/LL7</f>
        <v>0</v>
      </c>
      <c r="LR7" s="19"/>
      <c r="LS7" s="20"/>
      <c r="LT7" s="22">
        <v>8</v>
      </c>
      <c r="LU7" s="22">
        <v>7</v>
      </c>
      <c r="LV7" s="22">
        <v>5</v>
      </c>
      <c r="LW7" s="97">
        <f>LV7/LT7</f>
        <v>0.625</v>
      </c>
      <c r="LX7" s="22">
        <v>0</v>
      </c>
      <c r="LY7" s="97">
        <v>0</v>
      </c>
      <c r="LZ7" s="22">
        <v>0</v>
      </c>
      <c r="MA7" s="97">
        <v>0</v>
      </c>
      <c r="MB7" s="22"/>
      <c r="MC7" s="97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5">
        <v>42</v>
      </c>
      <c r="MO7" s="46">
        <f t="shared" ref="MO7:MO10" si="62">MN7/KK7</f>
        <v>0.93333333333333335</v>
      </c>
    </row>
    <row r="8" spans="1:353" x14ac:dyDescent="0.25">
      <c r="A8" s="23" t="s">
        <v>17</v>
      </c>
      <c r="B8" s="25">
        <v>53</v>
      </c>
      <c r="C8" s="13">
        <v>16</v>
      </c>
      <c r="D8" s="13">
        <v>16</v>
      </c>
      <c r="E8" s="14">
        <f t="shared" si="3"/>
        <v>1</v>
      </c>
      <c r="F8" s="13">
        <v>16</v>
      </c>
      <c r="G8" s="14">
        <f>F8/D8</f>
        <v>1</v>
      </c>
      <c r="H8" s="13"/>
      <c r="I8" s="14">
        <f t="shared" si="4"/>
        <v>0</v>
      </c>
      <c r="J8" s="13"/>
      <c r="K8" s="14">
        <f t="shared" si="5"/>
        <v>0</v>
      </c>
      <c r="L8" s="13"/>
      <c r="M8" s="14"/>
      <c r="N8" s="16">
        <v>24</v>
      </c>
      <c r="O8" s="16">
        <v>88</v>
      </c>
      <c r="P8" s="16">
        <v>24</v>
      </c>
      <c r="Q8" s="17">
        <f t="shared" si="6"/>
        <v>1</v>
      </c>
      <c r="R8" s="16">
        <v>24</v>
      </c>
      <c r="S8" s="17">
        <f t="shared" si="7"/>
        <v>1</v>
      </c>
      <c r="T8" s="16"/>
      <c r="U8" s="17">
        <f t="shared" si="8"/>
        <v>0</v>
      </c>
      <c r="V8" s="16"/>
      <c r="W8" s="17">
        <f t="shared" si="9"/>
        <v>0</v>
      </c>
      <c r="X8" s="16"/>
      <c r="Y8" s="17"/>
      <c r="Z8" s="19">
        <v>13</v>
      </c>
      <c r="AA8" s="19">
        <v>13</v>
      </c>
      <c r="AB8" s="20">
        <f t="shared" si="10"/>
        <v>1</v>
      </c>
      <c r="AC8" s="19">
        <v>13</v>
      </c>
      <c r="AD8" s="20">
        <f>AC8/Z8</f>
        <v>1</v>
      </c>
      <c r="AE8" s="19"/>
      <c r="AF8" s="20">
        <f t="shared" si="11"/>
        <v>0</v>
      </c>
      <c r="AG8" s="19">
        <v>0</v>
      </c>
      <c r="AH8" s="20">
        <f t="shared" si="12"/>
        <v>0</v>
      </c>
      <c r="AI8" s="19"/>
      <c r="AJ8" s="20"/>
      <c r="AK8" s="22">
        <v>2</v>
      </c>
      <c r="AL8" s="22">
        <v>2</v>
      </c>
      <c r="AM8" s="22">
        <v>2</v>
      </c>
      <c r="AN8" s="97">
        <f t="shared" ref="AN8" si="63">AM8/AK8</f>
        <v>1</v>
      </c>
      <c r="AO8" s="22">
        <v>0</v>
      </c>
      <c r="AP8" s="97">
        <v>0</v>
      </c>
      <c r="AQ8" s="22">
        <v>0</v>
      </c>
      <c r="AR8" s="97">
        <v>0</v>
      </c>
      <c r="AS8" s="22"/>
      <c r="AT8" s="97"/>
      <c r="AU8" s="2"/>
      <c r="AV8" s="11"/>
      <c r="AW8" s="11"/>
      <c r="AX8" s="11"/>
      <c r="AY8" s="11"/>
      <c r="AZ8" s="11"/>
      <c r="BA8" s="11"/>
      <c r="BB8" s="11"/>
      <c r="BC8" s="11"/>
      <c r="BD8" s="11"/>
      <c r="BE8" s="3">
        <v>53</v>
      </c>
      <c r="BF8" s="26">
        <f t="shared" si="13"/>
        <v>1</v>
      </c>
      <c r="BG8" s="25">
        <v>53</v>
      </c>
      <c r="BH8" s="13">
        <v>16</v>
      </c>
      <c r="BI8" s="13">
        <v>11</v>
      </c>
      <c r="BJ8" s="14">
        <f t="shared" si="14"/>
        <v>0.6875</v>
      </c>
      <c r="BK8" s="13">
        <v>11</v>
      </c>
      <c r="BL8" s="14">
        <f>BK8/BI8</f>
        <v>1</v>
      </c>
      <c r="BM8" s="13"/>
      <c r="BN8" s="14">
        <f t="shared" si="15"/>
        <v>0</v>
      </c>
      <c r="BO8" s="13"/>
      <c r="BP8" s="14">
        <f t="shared" si="16"/>
        <v>0</v>
      </c>
      <c r="BQ8" s="13"/>
      <c r="BR8" s="14"/>
      <c r="BS8" s="16">
        <v>24</v>
      </c>
      <c r="BT8" s="16">
        <v>42</v>
      </c>
      <c r="BU8" s="16">
        <v>12</v>
      </c>
      <c r="BV8" s="17">
        <f t="shared" si="17"/>
        <v>0.5</v>
      </c>
      <c r="BW8" s="16"/>
      <c r="BX8" s="17">
        <f t="shared" si="18"/>
        <v>0</v>
      </c>
      <c r="BY8" s="16"/>
      <c r="BZ8" s="17" t="e">
        <f t="shared" si="19"/>
        <v>#DIV/0!</v>
      </c>
      <c r="CA8" s="16"/>
      <c r="CB8" s="17" t="e">
        <f t="shared" si="20"/>
        <v>#DIV/0!</v>
      </c>
      <c r="CC8" s="16"/>
      <c r="CD8" s="17"/>
      <c r="CE8" s="19">
        <v>31</v>
      </c>
      <c r="CF8" s="19">
        <v>31</v>
      </c>
      <c r="CG8" s="20">
        <f t="shared" si="21"/>
        <v>1</v>
      </c>
      <c r="CH8" s="19"/>
      <c r="CI8" s="20">
        <f>CH8/CE8</f>
        <v>0</v>
      </c>
      <c r="CJ8" s="19"/>
      <c r="CK8" s="20" t="e">
        <f t="shared" si="22"/>
        <v>#DIV/0!</v>
      </c>
      <c r="CL8" s="19">
        <v>0</v>
      </c>
      <c r="CM8" s="20" t="e">
        <f t="shared" si="23"/>
        <v>#DIV/0!</v>
      </c>
      <c r="CN8" s="19"/>
      <c r="CO8" s="20"/>
      <c r="CP8" s="22">
        <v>2</v>
      </c>
      <c r="CQ8" s="22">
        <v>2</v>
      </c>
      <c r="CR8" s="22">
        <v>2</v>
      </c>
      <c r="CS8" s="97">
        <f t="shared" ref="CS8" si="64">CR8/CP8</f>
        <v>1</v>
      </c>
      <c r="CT8" s="22">
        <v>0</v>
      </c>
      <c r="CU8" s="97">
        <v>0</v>
      </c>
      <c r="CV8" s="22">
        <v>0</v>
      </c>
      <c r="CW8" s="97">
        <v>0</v>
      </c>
      <c r="CX8" s="22"/>
      <c r="CY8" s="97"/>
      <c r="CZ8" s="2"/>
      <c r="DA8" s="11"/>
      <c r="DB8" s="11"/>
      <c r="DC8" s="11"/>
      <c r="DD8" s="11"/>
      <c r="DE8" s="11"/>
      <c r="DF8" s="11"/>
      <c r="DG8" s="11"/>
      <c r="DH8" s="11"/>
      <c r="DI8" s="11"/>
      <c r="DJ8" s="3">
        <v>51</v>
      </c>
      <c r="DK8" s="26">
        <f t="shared" si="24"/>
        <v>0.96226415094339623</v>
      </c>
      <c r="DL8" s="25">
        <v>53</v>
      </c>
      <c r="DM8" s="13">
        <v>12</v>
      </c>
      <c r="DN8" s="13">
        <v>12</v>
      </c>
      <c r="DO8" s="14">
        <v>1</v>
      </c>
      <c r="DP8" s="13">
        <v>12</v>
      </c>
      <c r="DQ8" s="14">
        <f t="shared" si="25"/>
        <v>1</v>
      </c>
      <c r="DR8" s="13">
        <v>1</v>
      </c>
      <c r="DS8" s="14">
        <f t="shared" si="26"/>
        <v>8.3333333333333329E-2</v>
      </c>
      <c r="DT8" s="13">
        <v>0</v>
      </c>
      <c r="DU8" s="14">
        <f t="shared" si="27"/>
        <v>0</v>
      </c>
      <c r="DV8" s="13"/>
      <c r="DW8" s="14"/>
      <c r="DX8" s="16">
        <v>28</v>
      </c>
      <c r="DY8" s="16">
        <v>54</v>
      </c>
      <c r="DZ8" s="16">
        <v>19</v>
      </c>
      <c r="EA8" s="17">
        <f t="shared" si="28"/>
        <v>0.6785714285714286</v>
      </c>
      <c r="EB8" s="16">
        <v>19</v>
      </c>
      <c r="EC8" s="17">
        <f t="shared" si="29"/>
        <v>0.6785714285714286</v>
      </c>
      <c r="ED8" s="16">
        <v>3</v>
      </c>
      <c r="EE8" s="17">
        <f t="shared" si="30"/>
        <v>0.15789473684210525</v>
      </c>
      <c r="EF8" s="16">
        <v>0</v>
      </c>
      <c r="EG8" s="17">
        <f t="shared" si="31"/>
        <v>0</v>
      </c>
      <c r="EH8" s="16"/>
      <c r="EI8" s="17"/>
      <c r="EJ8" s="19">
        <v>21</v>
      </c>
      <c r="EK8" s="19">
        <v>21</v>
      </c>
      <c r="EL8" s="20">
        <f t="shared" si="32"/>
        <v>1</v>
      </c>
      <c r="EM8" s="19">
        <v>21</v>
      </c>
      <c r="EN8" s="20">
        <f>EM8/EJ8</f>
        <v>1</v>
      </c>
      <c r="EO8" s="19">
        <v>3</v>
      </c>
      <c r="EP8" s="20">
        <f t="shared" si="33"/>
        <v>0.14285714285714285</v>
      </c>
      <c r="EQ8" s="19">
        <v>0</v>
      </c>
      <c r="ER8" s="20">
        <f t="shared" si="34"/>
        <v>0</v>
      </c>
      <c r="ES8" s="19"/>
      <c r="ET8" s="20"/>
      <c r="EU8" s="22">
        <v>2</v>
      </c>
      <c r="EV8" s="22">
        <v>2</v>
      </c>
      <c r="EW8" s="22">
        <v>1</v>
      </c>
      <c r="EX8" s="97">
        <f t="shared" ref="EX8:EX9" si="65">EW8/EU8</f>
        <v>0.5</v>
      </c>
      <c r="EY8" s="22">
        <v>0</v>
      </c>
      <c r="EZ8" s="97">
        <v>0</v>
      </c>
      <c r="FA8" s="22">
        <v>0</v>
      </c>
      <c r="FB8" s="97">
        <v>0</v>
      </c>
      <c r="FC8" s="22"/>
      <c r="FD8" s="97"/>
      <c r="FE8" s="2"/>
      <c r="FF8" s="11"/>
      <c r="FG8" s="11"/>
      <c r="FH8" s="11"/>
      <c r="FI8" s="11"/>
      <c r="FJ8" s="11"/>
      <c r="FK8" s="11"/>
      <c r="FL8" s="11"/>
      <c r="FM8" s="11"/>
      <c r="FN8" s="11"/>
      <c r="FO8" s="3">
        <v>53</v>
      </c>
      <c r="FP8" s="26">
        <f t="shared" si="35"/>
        <v>1</v>
      </c>
      <c r="FQ8" s="25">
        <v>53</v>
      </c>
      <c r="FR8" s="13">
        <v>8</v>
      </c>
      <c r="FS8" s="13">
        <v>8</v>
      </c>
      <c r="FT8" s="14">
        <v>1</v>
      </c>
      <c r="FU8" s="13">
        <v>8</v>
      </c>
      <c r="FV8" s="14">
        <f t="shared" si="36"/>
        <v>1</v>
      </c>
      <c r="FW8" s="13">
        <v>0</v>
      </c>
      <c r="FX8" s="14">
        <f t="shared" si="37"/>
        <v>0</v>
      </c>
      <c r="FY8" s="13">
        <v>0</v>
      </c>
      <c r="FZ8" s="14">
        <f t="shared" si="38"/>
        <v>0</v>
      </c>
      <c r="GA8" s="13"/>
      <c r="GB8" s="14"/>
      <c r="GC8" s="16">
        <v>27</v>
      </c>
      <c r="GD8" s="16">
        <v>53</v>
      </c>
      <c r="GE8" s="16">
        <v>20</v>
      </c>
      <c r="GF8" s="17">
        <f t="shared" si="39"/>
        <v>0.7407407407407407</v>
      </c>
      <c r="GG8" s="16">
        <v>19</v>
      </c>
      <c r="GH8" s="17">
        <f t="shared" si="40"/>
        <v>0.70370370370370372</v>
      </c>
      <c r="GI8" s="16">
        <v>0</v>
      </c>
      <c r="GJ8" s="17">
        <f t="shared" si="41"/>
        <v>0</v>
      </c>
      <c r="GK8" s="16">
        <v>0</v>
      </c>
      <c r="GL8" s="17">
        <f t="shared" si="42"/>
        <v>0</v>
      </c>
      <c r="GM8" s="16"/>
      <c r="GN8" s="17"/>
      <c r="GO8" s="19">
        <v>25</v>
      </c>
      <c r="GP8" s="19">
        <v>25</v>
      </c>
      <c r="GQ8" s="20">
        <f t="shared" si="43"/>
        <v>1</v>
      </c>
      <c r="GR8" s="19">
        <v>24</v>
      </c>
      <c r="GS8" s="20">
        <f t="shared" si="44"/>
        <v>0.96</v>
      </c>
      <c r="GT8" s="19">
        <v>2</v>
      </c>
      <c r="GU8" s="20">
        <f t="shared" si="45"/>
        <v>8.3333333333333329E-2</v>
      </c>
      <c r="GV8" s="19">
        <v>1</v>
      </c>
      <c r="GW8" s="20">
        <f t="shared" si="46"/>
        <v>4.1666666666666664E-2</v>
      </c>
      <c r="GX8" s="19"/>
      <c r="GY8" s="20"/>
      <c r="GZ8" s="22">
        <v>2</v>
      </c>
      <c r="HA8" s="22">
        <v>1</v>
      </c>
      <c r="HB8" s="22">
        <v>1</v>
      </c>
      <c r="HC8" s="97">
        <f t="shared" ref="HC8:HC9" si="66">HB8/GZ8</f>
        <v>0.5</v>
      </c>
      <c r="HD8" s="22">
        <v>1</v>
      </c>
      <c r="HE8" s="97">
        <f>HD8/HB8</f>
        <v>1</v>
      </c>
      <c r="HF8" s="22">
        <v>0</v>
      </c>
      <c r="HG8" s="97">
        <v>0</v>
      </c>
      <c r="HH8" s="22"/>
      <c r="HI8" s="97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5">
        <v>52</v>
      </c>
      <c r="IE8" s="46">
        <f>ID8/FQ8</f>
        <v>0.98113207547169812</v>
      </c>
      <c r="IF8" s="25">
        <v>53</v>
      </c>
      <c r="IG8" s="13">
        <v>6</v>
      </c>
      <c r="IH8" s="13">
        <v>6</v>
      </c>
      <c r="II8" s="14">
        <v>1</v>
      </c>
      <c r="IJ8" s="13">
        <v>5</v>
      </c>
      <c r="IK8" s="14">
        <f>IJ8/IG8</f>
        <v>0.83333333333333337</v>
      </c>
      <c r="IL8" s="13">
        <v>0</v>
      </c>
      <c r="IM8" s="14">
        <f>IL8/IJ8</f>
        <v>0</v>
      </c>
      <c r="IN8" s="13">
        <v>0</v>
      </c>
      <c r="IO8" s="14">
        <f>IN8/IJ8</f>
        <v>0</v>
      </c>
      <c r="IP8" s="13"/>
      <c r="IQ8" s="14"/>
      <c r="IR8" s="16">
        <v>27</v>
      </c>
      <c r="IS8" s="16">
        <v>53</v>
      </c>
      <c r="IT8" s="16">
        <v>17</v>
      </c>
      <c r="IU8" s="72">
        <f t="shared" si="0"/>
        <v>0.62962962962962965</v>
      </c>
      <c r="IV8" s="94">
        <v>17</v>
      </c>
      <c r="IW8" s="78">
        <f>IV8/IR8</f>
        <v>0.62962962962962965</v>
      </c>
      <c r="IX8" s="94">
        <v>2</v>
      </c>
      <c r="IY8" s="78">
        <f t="shared" si="47"/>
        <v>0.11764705882352941</v>
      </c>
      <c r="IZ8" s="94">
        <v>0</v>
      </c>
      <c r="JA8" s="78">
        <f t="shared" si="48"/>
        <v>0</v>
      </c>
      <c r="JB8" s="94"/>
      <c r="JC8" s="78"/>
      <c r="JD8" s="76">
        <v>28</v>
      </c>
      <c r="JE8" s="19">
        <v>28</v>
      </c>
      <c r="JF8" s="20">
        <f t="shared" si="49"/>
        <v>1</v>
      </c>
      <c r="JG8" s="95">
        <v>26</v>
      </c>
      <c r="JH8" s="83">
        <f t="shared" si="50"/>
        <v>0.9285714285714286</v>
      </c>
      <c r="JI8" s="19">
        <v>3</v>
      </c>
      <c r="JJ8" s="20">
        <f t="shared" si="51"/>
        <v>0.11538461538461539</v>
      </c>
      <c r="JK8" s="19">
        <v>0</v>
      </c>
      <c r="JL8" s="20">
        <f t="shared" si="52"/>
        <v>0</v>
      </c>
      <c r="JM8" s="19"/>
      <c r="JN8" s="20"/>
      <c r="JO8" s="22">
        <v>2</v>
      </c>
      <c r="JP8" s="22">
        <v>2</v>
      </c>
      <c r="JQ8" s="22">
        <v>2</v>
      </c>
      <c r="JR8" s="97">
        <f t="shared" ref="JR8:JR9" si="67">JQ8/JO8</f>
        <v>1</v>
      </c>
      <c r="JS8" s="22">
        <v>0</v>
      </c>
      <c r="JT8" s="97">
        <f t="shared" ref="JT8:JT9" si="68">JS8/JQ8</f>
        <v>0</v>
      </c>
      <c r="JU8" s="22">
        <v>0</v>
      </c>
      <c r="JV8" s="97">
        <v>0</v>
      </c>
      <c r="JW8" s="22"/>
      <c r="JX8" s="97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5">
        <v>50</v>
      </c>
      <c r="KJ8" s="46">
        <f t="shared" si="53"/>
        <v>0.94339622641509435</v>
      </c>
      <c r="KK8" s="25">
        <v>53</v>
      </c>
      <c r="KL8" s="13">
        <v>6</v>
      </c>
      <c r="KM8" s="13">
        <v>5</v>
      </c>
      <c r="KN8" s="14">
        <f t="shared" si="1"/>
        <v>0.83333333333333337</v>
      </c>
      <c r="KO8" s="13">
        <v>4</v>
      </c>
      <c r="KP8" s="14">
        <f t="shared" si="54"/>
        <v>0.66666666666666663</v>
      </c>
      <c r="KQ8" s="13">
        <v>0</v>
      </c>
      <c r="KR8" s="14">
        <f t="shared" si="55"/>
        <v>0</v>
      </c>
      <c r="KS8" s="13">
        <v>0</v>
      </c>
      <c r="KT8" s="14">
        <f t="shared" si="56"/>
        <v>0</v>
      </c>
      <c r="KU8" s="13">
        <v>4</v>
      </c>
      <c r="KV8" s="14">
        <f t="shared" si="57"/>
        <v>1</v>
      </c>
      <c r="KW8" s="16">
        <v>23</v>
      </c>
      <c r="KX8" s="16">
        <v>45</v>
      </c>
      <c r="KY8" s="16">
        <v>18</v>
      </c>
      <c r="KZ8" s="72">
        <f t="shared" si="2"/>
        <v>0.78260869565217395</v>
      </c>
      <c r="LA8" s="94">
        <v>18</v>
      </c>
      <c r="LB8" s="78">
        <f>LA8/KW8</f>
        <v>0.78260869565217395</v>
      </c>
      <c r="LC8" s="94">
        <v>0</v>
      </c>
      <c r="LD8" s="78">
        <f>LC8/LA8</f>
        <v>0</v>
      </c>
      <c r="LE8" s="94">
        <v>0</v>
      </c>
      <c r="LF8" s="78">
        <f>LE8/LA8</f>
        <v>0</v>
      </c>
      <c r="LG8" s="94"/>
      <c r="LH8" s="78"/>
      <c r="LI8" s="76">
        <v>30</v>
      </c>
      <c r="LJ8" s="19">
        <v>30</v>
      </c>
      <c r="LK8" s="20">
        <f t="shared" si="58"/>
        <v>1</v>
      </c>
      <c r="LL8" s="95">
        <v>29</v>
      </c>
      <c r="LM8" s="83">
        <f t="shared" si="59"/>
        <v>0.96666666666666667</v>
      </c>
      <c r="LN8" s="19">
        <v>0</v>
      </c>
      <c r="LO8" s="20">
        <f t="shared" si="60"/>
        <v>0</v>
      </c>
      <c r="LP8" s="19">
        <v>0</v>
      </c>
      <c r="LQ8" s="20">
        <f t="shared" si="61"/>
        <v>0</v>
      </c>
      <c r="LR8" s="19"/>
      <c r="LS8" s="20"/>
      <c r="LT8" s="22">
        <v>2</v>
      </c>
      <c r="LU8" s="22">
        <v>1</v>
      </c>
      <c r="LV8" s="22">
        <v>1</v>
      </c>
      <c r="LW8" s="97">
        <f t="shared" ref="LW8:LW9" si="69">LV8/LT8</f>
        <v>0.5</v>
      </c>
      <c r="LX8" s="22">
        <v>0</v>
      </c>
      <c r="LY8" s="97">
        <v>0</v>
      </c>
      <c r="LZ8" s="22">
        <v>0</v>
      </c>
      <c r="MA8" s="97">
        <v>0</v>
      </c>
      <c r="MB8" s="22"/>
      <c r="MC8" s="97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5">
        <v>52</v>
      </c>
      <c r="MO8" s="46">
        <f t="shared" si="62"/>
        <v>0.98113207547169812</v>
      </c>
    </row>
    <row r="9" spans="1:353" x14ac:dyDescent="0.25">
      <c r="A9" s="23" t="s">
        <v>16</v>
      </c>
      <c r="B9" s="25">
        <v>50</v>
      </c>
      <c r="C9" s="13">
        <v>12</v>
      </c>
      <c r="D9" s="13">
        <v>12</v>
      </c>
      <c r="E9" s="14">
        <f t="shared" si="3"/>
        <v>1</v>
      </c>
      <c r="F9" s="13">
        <v>12</v>
      </c>
      <c r="G9" s="14">
        <f>F9/D9</f>
        <v>1</v>
      </c>
      <c r="H9" s="13"/>
      <c r="I9" s="14">
        <f t="shared" si="4"/>
        <v>0</v>
      </c>
      <c r="J9" s="13"/>
      <c r="K9" s="14">
        <f t="shared" si="5"/>
        <v>0</v>
      </c>
      <c r="L9" s="13"/>
      <c r="M9" s="14"/>
      <c r="N9" s="16">
        <v>15</v>
      </c>
      <c r="O9" s="16">
        <v>33</v>
      </c>
      <c r="P9" s="16">
        <v>7</v>
      </c>
      <c r="Q9" s="17">
        <f t="shared" si="6"/>
        <v>0.46666666666666667</v>
      </c>
      <c r="R9" s="16">
        <v>7</v>
      </c>
      <c r="S9" s="17">
        <f t="shared" si="7"/>
        <v>0.46666666666666667</v>
      </c>
      <c r="T9" s="16"/>
      <c r="U9" s="17">
        <f t="shared" si="8"/>
        <v>0</v>
      </c>
      <c r="V9" s="16"/>
      <c r="W9" s="17">
        <f t="shared" si="9"/>
        <v>0</v>
      </c>
      <c r="X9" s="16"/>
      <c r="Y9" s="17"/>
      <c r="Z9" s="19">
        <v>23</v>
      </c>
      <c r="AA9" s="19">
        <v>23</v>
      </c>
      <c r="AB9" s="20">
        <f t="shared" si="10"/>
        <v>1</v>
      </c>
      <c r="AC9" s="19">
        <v>23</v>
      </c>
      <c r="AD9" s="20">
        <f>AC9/Z9</f>
        <v>1</v>
      </c>
      <c r="AE9" s="19"/>
      <c r="AF9" s="20">
        <f t="shared" si="11"/>
        <v>0</v>
      </c>
      <c r="AG9" s="19">
        <v>0</v>
      </c>
      <c r="AH9" s="20">
        <f t="shared" si="12"/>
        <v>0</v>
      </c>
      <c r="AI9" s="19"/>
      <c r="AJ9" s="20"/>
      <c r="AK9" s="22">
        <v>5</v>
      </c>
      <c r="AL9" s="22">
        <v>4</v>
      </c>
      <c r="AM9" s="22">
        <v>4</v>
      </c>
      <c r="AN9" s="97">
        <f>AM9/AL9</f>
        <v>1</v>
      </c>
      <c r="AO9" s="22">
        <v>0</v>
      </c>
      <c r="AP9" s="97">
        <v>0</v>
      </c>
      <c r="AQ9" s="22">
        <v>0</v>
      </c>
      <c r="AR9" s="97">
        <v>0</v>
      </c>
      <c r="AS9" s="22"/>
      <c r="AT9" s="97"/>
      <c r="AU9" s="11">
        <v>4</v>
      </c>
      <c r="AV9" s="11">
        <v>4</v>
      </c>
      <c r="AW9" s="11">
        <v>4</v>
      </c>
      <c r="AX9" s="2">
        <f>AW9/AV9</f>
        <v>1</v>
      </c>
      <c r="AY9" s="11">
        <v>0</v>
      </c>
      <c r="AZ9" s="2">
        <v>0</v>
      </c>
      <c r="BA9" s="11">
        <v>0</v>
      </c>
      <c r="BB9" s="2">
        <v>0</v>
      </c>
      <c r="BC9" s="11"/>
      <c r="BD9" s="2"/>
      <c r="BE9" s="3">
        <v>50</v>
      </c>
      <c r="BF9" s="26">
        <f t="shared" si="13"/>
        <v>1</v>
      </c>
      <c r="BG9" s="25">
        <v>50</v>
      </c>
      <c r="BH9" s="13">
        <v>12</v>
      </c>
      <c r="BI9" s="13">
        <v>7</v>
      </c>
      <c r="BJ9" s="14">
        <f t="shared" si="14"/>
        <v>0.58333333333333337</v>
      </c>
      <c r="BK9" s="13">
        <v>6</v>
      </c>
      <c r="BL9" s="14">
        <f>BK9/BI9</f>
        <v>0.8571428571428571</v>
      </c>
      <c r="BM9" s="13"/>
      <c r="BN9" s="14">
        <f t="shared" si="15"/>
        <v>0</v>
      </c>
      <c r="BO9" s="13"/>
      <c r="BP9" s="14">
        <f t="shared" si="16"/>
        <v>0</v>
      </c>
      <c r="BQ9" s="13"/>
      <c r="BR9" s="14"/>
      <c r="BS9" s="16">
        <v>15</v>
      </c>
      <c r="BT9" s="16">
        <v>35</v>
      </c>
      <c r="BU9" s="16">
        <v>14</v>
      </c>
      <c r="BV9" s="17">
        <f t="shared" si="17"/>
        <v>0.93333333333333335</v>
      </c>
      <c r="BW9" s="16"/>
      <c r="BX9" s="17">
        <f t="shared" si="18"/>
        <v>0</v>
      </c>
      <c r="BY9" s="16"/>
      <c r="BZ9" s="17" t="e">
        <f t="shared" si="19"/>
        <v>#DIV/0!</v>
      </c>
      <c r="CA9" s="16"/>
      <c r="CB9" s="17" t="e">
        <f t="shared" si="20"/>
        <v>#DIV/0!</v>
      </c>
      <c r="CC9" s="16"/>
      <c r="CD9" s="17"/>
      <c r="CE9" s="19">
        <v>25</v>
      </c>
      <c r="CF9" s="19">
        <v>25</v>
      </c>
      <c r="CG9" s="20">
        <f t="shared" si="21"/>
        <v>1</v>
      </c>
      <c r="CH9" s="19"/>
      <c r="CI9" s="20">
        <f>CH9/CE9</f>
        <v>0</v>
      </c>
      <c r="CJ9" s="19"/>
      <c r="CK9" s="20" t="e">
        <f t="shared" si="22"/>
        <v>#DIV/0!</v>
      </c>
      <c r="CL9" s="19">
        <v>0</v>
      </c>
      <c r="CM9" s="20" t="e">
        <f t="shared" si="23"/>
        <v>#DIV/0!</v>
      </c>
      <c r="CN9" s="19"/>
      <c r="CO9" s="20"/>
      <c r="CP9" s="22">
        <v>5</v>
      </c>
      <c r="CQ9" s="22">
        <v>2</v>
      </c>
      <c r="CR9" s="22">
        <v>2</v>
      </c>
      <c r="CS9" s="97">
        <f>CR9/CQ9</f>
        <v>1</v>
      </c>
      <c r="CT9" s="22">
        <v>0</v>
      </c>
      <c r="CU9" s="97">
        <v>0</v>
      </c>
      <c r="CV9" s="22">
        <v>0</v>
      </c>
      <c r="CW9" s="97">
        <v>0</v>
      </c>
      <c r="CX9" s="22"/>
      <c r="CY9" s="97"/>
      <c r="CZ9" s="11">
        <v>4</v>
      </c>
      <c r="DA9" s="11">
        <v>3</v>
      </c>
      <c r="DB9" s="11">
        <v>3</v>
      </c>
      <c r="DC9" s="2">
        <f>DB9/DA9</f>
        <v>1</v>
      </c>
      <c r="DD9" s="11">
        <v>0</v>
      </c>
      <c r="DE9" s="2">
        <v>0</v>
      </c>
      <c r="DF9" s="11">
        <v>0</v>
      </c>
      <c r="DG9" s="2">
        <v>0</v>
      </c>
      <c r="DH9" s="11"/>
      <c r="DI9" s="2"/>
      <c r="DJ9" s="3">
        <v>49</v>
      </c>
      <c r="DK9" s="26">
        <f t="shared" si="24"/>
        <v>0.98</v>
      </c>
      <c r="DL9" s="25">
        <v>50</v>
      </c>
      <c r="DM9" s="13">
        <v>8</v>
      </c>
      <c r="DN9" s="13">
        <v>8</v>
      </c>
      <c r="DO9" s="14">
        <v>1</v>
      </c>
      <c r="DP9" s="13">
        <v>7</v>
      </c>
      <c r="DQ9" s="14">
        <f t="shared" si="25"/>
        <v>0.875</v>
      </c>
      <c r="DR9" s="13">
        <v>0</v>
      </c>
      <c r="DS9" s="14">
        <f t="shared" si="26"/>
        <v>0</v>
      </c>
      <c r="DT9" s="13">
        <v>0</v>
      </c>
      <c r="DU9" s="14">
        <f t="shared" si="27"/>
        <v>0</v>
      </c>
      <c r="DV9" s="13"/>
      <c r="DW9" s="14"/>
      <c r="DX9" s="16">
        <v>19</v>
      </c>
      <c r="DY9" s="16">
        <v>43</v>
      </c>
      <c r="DZ9" s="16">
        <v>13</v>
      </c>
      <c r="EA9" s="17">
        <f t="shared" si="28"/>
        <v>0.68421052631578949</v>
      </c>
      <c r="EB9" s="16">
        <v>13</v>
      </c>
      <c r="EC9" s="17">
        <f t="shared" si="29"/>
        <v>0.68421052631578949</v>
      </c>
      <c r="ED9" s="16">
        <v>2</v>
      </c>
      <c r="EE9" s="17">
        <f t="shared" si="30"/>
        <v>0.15384615384615385</v>
      </c>
      <c r="EF9" s="16">
        <v>0</v>
      </c>
      <c r="EG9" s="17">
        <f t="shared" si="31"/>
        <v>0</v>
      </c>
      <c r="EH9" s="16"/>
      <c r="EI9" s="17"/>
      <c r="EJ9" s="19">
        <v>20</v>
      </c>
      <c r="EK9" s="19">
        <v>20</v>
      </c>
      <c r="EL9" s="20">
        <f t="shared" si="32"/>
        <v>1</v>
      </c>
      <c r="EM9" s="19">
        <v>18</v>
      </c>
      <c r="EN9" s="20">
        <f>EM9/EJ9</f>
        <v>0.9</v>
      </c>
      <c r="EO9" s="19">
        <v>0</v>
      </c>
      <c r="EP9" s="20">
        <f t="shared" si="33"/>
        <v>0</v>
      </c>
      <c r="EQ9" s="19">
        <v>0</v>
      </c>
      <c r="ER9" s="20">
        <f t="shared" si="34"/>
        <v>0</v>
      </c>
      <c r="ES9" s="19"/>
      <c r="ET9" s="20"/>
      <c r="EU9" s="22">
        <v>5</v>
      </c>
      <c r="EV9" s="22">
        <v>5</v>
      </c>
      <c r="EW9" s="22">
        <v>5</v>
      </c>
      <c r="EX9" s="97">
        <f t="shared" si="65"/>
        <v>1</v>
      </c>
      <c r="EY9" s="22">
        <v>0</v>
      </c>
      <c r="EZ9" s="97">
        <v>0</v>
      </c>
      <c r="FA9" s="22">
        <v>0</v>
      </c>
      <c r="FB9" s="97">
        <v>0</v>
      </c>
      <c r="FC9" s="22"/>
      <c r="FD9" s="97"/>
      <c r="FE9" s="11">
        <v>4</v>
      </c>
      <c r="FF9" s="11">
        <v>4</v>
      </c>
      <c r="FG9" s="11">
        <v>5</v>
      </c>
      <c r="FH9" s="2">
        <v>1</v>
      </c>
      <c r="FI9" s="11">
        <v>0</v>
      </c>
      <c r="FJ9" s="2">
        <v>0</v>
      </c>
      <c r="FK9" s="11">
        <v>0</v>
      </c>
      <c r="FL9" s="2">
        <v>0</v>
      </c>
      <c r="FM9" s="11"/>
      <c r="FN9" s="2"/>
      <c r="FO9" s="3">
        <v>50</v>
      </c>
      <c r="FP9" s="26">
        <f t="shared" si="35"/>
        <v>1</v>
      </c>
      <c r="FQ9" s="25">
        <v>50</v>
      </c>
      <c r="FR9" s="13">
        <v>8</v>
      </c>
      <c r="FS9" s="13">
        <v>8</v>
      </c>
      <c r="FT9" s="14">
        <v>1</v>
      </c>
      <c r="FU9" s="13">
        <v>8</v>
      </c>
      <c r="FV9" s="14">
        <f t="shared" si="36"/>
        <v>1</v>
      </c>
      <c r="FW9" s="13">
        <v>0</v>
      </c>
      <c r="FX9" s="14">
        <f t="shared" si="37"/>
        <v>0</v>
      </c>
      <c r="FY9" s="13">
        <v>0</v>
      </c>
      <c r="FZ9" s="14">
        <f t="shared" si="38"/>
        <v>0</v>
      </c>
      <c r="GA9" s="13"/>
      <c r="GB9" s="14"/>
      <c r="GC9" s="16">
        <v>18</v>
      </c>
      <c r="GD9" s="16">
        <v>43</v>
      </c>
      <c r="GE9" s="16">
        <v>16</v>
      </c>
      <c r="GF9" s="17">
        <f t="shared" si="39"/>
        <v>0.88888888888888884</v>
      </c>
      <c r="GG9" s="16">
        <v>16</v>
      </c>
      <c r="GH9" s="17">
        <f t="shared" si="40"/>
        <v>0.88888888888888884</v>
      </c>
      <c r="GI9" s="16">
        <v>1</v>
      </c>
      <c r="GJ9" s="17">
        <f t="shared" si="41"/>
        <v>6.25E-2</v>
      </c>
      <c r="GK9" s="16">
        <v>0</v>
      </c>
      <c r="GL9" s="17">
        <f t="shared" si="42"/>
        <v>0</v>
      </c>
      <c r="GM9" s="16"/>
      <c r="GN9" s="17"/>
      <c r="GO9" s="19">
        <v>18</v>
      </c>
      <c r="GP9" s="19">
        <v>18</v>
      </c>
      <c r="GQ9" s="20">
        <f t="shared" si="43"/>
        <v>1</v>
      </c>
      <c r="GR9" s="19">
        <v>17</v>
      </c>
      <c r="GS9" s="20">
        <f t="shared" si="44"/>
        <v>0.94444444444444442</v>
      </c>
      <c r="GT9" s="19">
        <v>1</v>
      </c>
      <c r="GU9" s="20">
        <f t="shared" si="45"/>
        <v>5.8823529411764705E-2</v>
      </c>
      <c r="GV9" s="19">
        <v>1</v>
      </c>
      <c r="GW9" s="20">
        <f t="shared" si="46"/>
        <v>5.8823529411764705E-2</v>
      </c>
      <c r="GX9" s="19"/>
      <c r="GY9" s="20"/>
      <c r="GZ9" s="22">
        <v>5</v>
      </c>
      <c r="HA9" s="22">
        <v>5</v>
      </c>
      <c r="HB9" s="22">
        <v>4</v>
      </c>
      <c r="HC9" s="97">
        <f t="shared" si="66"/>
        <v>0.8</v>
      </c>
      <c r="HD9" s="22">
        <v>0</v>
      </c>
      <c r="HE9" s="97">
        <f>HD9/HB9</f>
        <v>0</v>
      </c>
      <c r="HF9" s="22">
        <v>0</v>
      </c>
      <c r="HG9" s="97">
        <v>0</v>
      </c>
      <c r="HH9" s="22"/>
      <c r="HI9" s="97"/>
      <c r="HJ9" s="11">
        <v>4</v>
      </c>
      <c r="HK9" s="11">
        <v>4</v>
      </c>
      <c r="HL9" s="11">
        <v>4</v>
      </c>
      <c r="HM9" s="2">
        <f>HL9/HJ9</f>
        <v>1</v>
      </c>
      <c r="HN9" s="11">
        <v>0</v>
      </c>
      <c r="HO9" s="97">
        <v>0</v>
      </c>
      <c r="HP9" s="11">
        <v>0</v>
      </c>
      <c r="HQ9" s="97">
        <v>0</v>
      </c>
      <c r="HR9" s="11"/>
      <c r="HS9" s="97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5">
        <v>49</v>
      </c>
      <c r="IE9" s="46">
        <f>ID9/FQ9</f>
        <v>0.98</v>
      </c>
      <c r="IF9" s="25">
        <v>50</v>
      </c>
      <c r="IG9" s="13">
        <v>8</v>
      </c>
      <c r="IH9" s="13">
        <v>8</v>
      </c>
      <c r="II9" s="14">
        <v>1</v>
      </c>
      <c r="IJ9" s="13">
        <v>5</v>
      </c>
      <c r="IK9" s="14">
        <f>IJ9/IG9</f>
        <v>0.625</v>
      </c>
      <c r="IL9" s="13">
        <v>0</v>
      </c>
      <c r="IM9" s="14">
        <f>IL9/IJ9</f>
        <v>0</v>
      </c>
      <c r="IN9" s="13">
        <v>0</v>
      </c>
      <c r="IO9" s="14">
        <f>IN9/IJ9</f>
        <v>0</v>
      </c>
      <c r="IP9" s="13"/>
      <c r="IQ9" s="14"/>
      <c r="IR9" s="16">
        <v>18</v>
      </c>
      <c r="IS9" s="16">
        <v>53</v>
      </c>
      <c r="IT9" s="16">
        <v>18</v>
      </c>
      <c r="IU9" s="72">
        <f t="shared" si="0"/>
        <v>1</v>
      </c>
      <c r="IV9" s="94">
        <v>19</v>
      </c>
      <c r="IW9" s="78">
        <v>1</v>
      </c>
      <c r="IX9" s="94">
        <v>1</v>
      </c>
      <c r="IY9" s="78">
        <f t="shared" si="47"/>
        <v>5.2631578947368418E-2</v>
      </c>
      <c r="IZ9" s="94">
        <v>0</v>
      </c>
      <c r="JA9" s="78">
        <f t="shared" si="48"/>
        <v>0</v>
      </c>
      <c r="JB9" s="94"/>
      <c r="JC9" s="78"/>
      <c r="JD9" s="76">
        <v>19</v>
      </c>
      <c r="JE9" s="19">
        <v>19</v>
      </c>
      <c r="JF9" s="20">
        <f t="shared" si="49"/>
        <v>1</v>
      </c>
      <c r="JG9" s="95">
        <v>19</v>
      </c>
      <c r="JH9" s="83">
        <f t="shared" si="50"/>
        <v>1</v>
      </c>
      <c r="JI9" s="19">
        <v>0</v>
      </c>
      <c r="JJ9" s="20">
        <f t="shared" si="51"/>
        <v>0</v>
      </c>
      <c r="JK9" s="19">
        <v>0</v>
      </c>
      <c r="JL9" s="20">
        <f t="shared" si="52"/>
        <v>0</v>
      </c>
      <c r="JM9" s="19"/>
      <c r="JN9" s="20"/>
      <c r="JO9" s="22">
        <v>5</v>
      </c>
      <c r="JP9" s="22">
        <v>3</v>
      </c>
      <c r="JQ9" s="22">
        <v>3</v>
      </c>
      <c r="JR9" s="97">
        <f t="shared" si="67"/>
        <v>0.6</v>
      </c>
      <c r="JS9" s="22">
        <v>0</v>
      </c>
      <c r="JT9" s="97">
        <f t="shared" si="68"/>
        <v>0</v>
      </c>
      <c r="JU9" s="22">
        <v>0</v>
      </c>
      <c r="JV9" s="97">
        <v>0</v>
      </c>
      <c r="JW9" s="22"/>
      <c r="JX9" s="97"/>
      <c r="JY9" s="11">
        <v>5</v>
      </c>
      <c r="JZ9" s="11">
        <v>2</v>
      </c>
      <c r="KA9" s="11">
        <v>2</v>
      </c>
      <c r="KB9" s="2">
        <f>KA9/JY9</f>
        <v>0.4</v>
      </c>
      <c r="KC9" s="11">
        <v>0</v>
      </c>
      <c r="KD9" s="2">
        <v>0</v>
      </c>
      <c r="KE9" s="11">
        <v>0</v>
      </c>
      <c r="KF9" s="2">
        <v>0</v>
      </c>
      <c r="KG9" s="11"/>
      <c r="KH9" s="2"/>
      <c r="KI9" s="45">
        <v>43</v>
      </c>
      <c r="KJ9" s="46">
        <f t="shared" si="53"/>
        <v>0.86</v>
      </c>
      <c r="KK9" s="25">
        <v>50</v>
      </c>
      <c r="KL9" s="13">
        <v>8</v>
      </c>
      <c r="KM9" s="13">
        <v>7</v>
      </c>
      <c r="KN9" s="14">
        <f>KM9/KL9</f>
        <v>0.875</v>
      </c>
      <c r="KO9" s="13">
        <v>6</v>
      </c>
      <c r="KP9" s="14">
        <f t="shared" si="54"/>
        <v>0.75</v>
      </c>
      <c r="KQ9" s="13">
        <v>0</v>
      </c>
      <c r="KR9" s="14">
        <f t="shared" si="55"/>
        <v>0</v>
      </c>
      <c r="KS9" s="13">
        <v>0</v>
      </c>
      <c r="KT9" s="14">
        <f t="shared" si="56"/>
        <v>0</v>
      </c>
      <c r="KU9" s="13">
        <v>5</v>
      </c>
      <c r="KV9" s="14">
        <f t="shared" si="57"/>
        <v>0.83333333333333337</v>
      </c>
      <c r="KW9" s="16">
        <v>20</v>
      </c>
      <c r="KX9" s="16">
        <v>44</v>
      </c>
      <c r="KY9" s="16">
        <v>15</v>
      </c>
      <c r="KZ9" s="72">
        <f t="shared" si="2"/>
        <v>0.75</v>
      </c>
      <c r="LA9" s="94">
        <v>15</v>
      </c>
      <c r="LB9" s="78">
        <f>LA9/KW9</f>
        <v>0.75</v>
      </c>
      <c r="LC9" s="94">
        <v>0</v>
      </c>
      <c r="LD9" s="78">
        <f>LC9/LA9</f>
        <v>0</v>
      </c>
      <c r="LE9" s="94">
        <v>0</v>
      </c>
      <c r="LF9" s="78">
        <f>LE9/LA9</f>
        <v>0</v>
      </c>
      <c r="LG9" s="94"/>
      <c r="LH9" s="78"/>
      <c r="LI9" s="76">
        <v>21</v>
      </c>
      <c r="LJ9" s="19">
        <v>21</v>
      </c>
      <c r="LK9" s="20">
        <f t="shared" si="58"/>
        <v>1</v>
      </c>
      <c r="LL9" s="95">
        <v>20</v>
      </c>
      <c r="LM9" s="83">
        <f t="shared" si="59"/>
        <v>0.95238095238095233</v>
      </c>
      <c r="LN9" s="19">
        <v>0</v>
      </c>
      <c r="LO9" s="20">
        <f t="shared" si="60"/>
        <v>0</v>
      </c>
      <c r="LP9" s="19">
        <v>0</v>
      </c>
      <c r="LQ9" s="20">
        <f t="shared" si="61"/>
        <v>0</v>
      </c>
      <c r="LR9" s="19"/>
      <c r="LS9" s="20"/>
      <c r="LT9" s="22">
        <v>5</v>
      </c>
      <c r="LU9" s="22">
        <v>5</v>
      </c>
      <c r="LV9" s="22">
        <v>4</v>
      </c>
      <c r="LW9" s="97">
        <f t="shared" si="69"/>
        <v>0.8</v>
      </c>
      <c r="LX9" s="22">
        <v>0</v>
      </c>
      <c r="LY9" s="97">
        <v>0</v>
      </c>
      <c r="LZ9" s="22">
        <v>0</v>
      </c>
      <c r="MA9" s="97">
        <v>0</v>
      </c>
      <c r="MB9" s="22"/>
      <c r="MC9" s="97"/>
      <c r="MD9" s="11">
        <v>5</v>
      </c>
      <c r="ME9" s="11">
        <v>2</v>
      </c>
      <c r="MF9" s="11">
        <v>3</v>
      </c>
      <c r="MG9" s="2">
        <f>MF9/MD9</f>
        <v>0.6</v>
      </c>
      <c r="MH9" s="11">
        <v>1</v>
      </c>
      <c r="MI9" s="2">
        <f>MH9/MF9</f>
        <v>0.33333333333333331</v>
      </c>
      <c r="MJ9" s="11">
        <v>0</v>
      </c>
      <c r="MK9" s="2">
        <v>0</v>
      </c>
      <c r="ML9" s="11"/>
      <c r="MM9" s="2"/>
      <c r="MN9" s="45">
        <v>47</v>
      </c>
      <c r="MO9" s="46">
        <f t="shared" si="62"/>
        <v>0.94</v>
      </c>
    </row>
    <row r="10" spans="1:353" s="7" customFormat="1" ht="17.25" thickBot="1" x14ac:dyDescent="0.3">
      <c r="A10" s="24" t="s">
        <v>31</v>
      </c>
      <c r="B10" s="32">
        <f>SUM(B6:B9)</f>
        <v>201</v>
      </c>
      <c r="C10" s="33">
        <f>SUM(C6:C9)</f>
        <v>53</v>
      </c>
      <c r="D10" s="33">
        <f>SUM(D6:D9)</f>
        <v>53</v>
      </c>
      <c r="E10" s="42">
        <f>D10/C10</f>
        <v>1</v>
      </c>
      <c r="F10" s="33">
        <f>SUM(F6:F9)</f>
        <v>53</v>
      </c>
      <c r="G10" s="42">
        <f>F10/D10</f>
        <v>1</v>
      </c>
      <c r="H10" s="33"/>
      <c r="I10" s="42">
        <f t="shared" ref="I10" si="70">AVERAGE(I6:I9)</f>
        <v>0</v>
      </c>
      <c r="J10" s="33"/>
      <c r="K10" s="42">
        <f t="shared" ref="K10" si="71">AVERAGE(K6:K9)</f>
        <v>0</v>
      </c>
      <c r="L10" s="33"/>
      <c r="M10" s="42"/>
      <c r="N10" s="34">
        <f>SUM(N6:N9)</f>
        <v>90</v>
      </c>
      <c r="O10" s="34">
        <f>SUM(O6:O9)</f>
        <v>226</v>
      </c>
      <c r="P10" s="34">
        <f>SUM(P6:P9)</f>
        <v>70</v>
      </c>
      <c r="Q10" s="43">
        <f t="shared" si="6"/>
        <v>0.77777777777777779</v>
      </c>
      <c r="R10" s="34">
        <f>SUM(R6:R9)</f>
        <v>70</v>
      </c>
      <c r="S10" s="43">
        <f>AVERAGE(S6:S9)</f>
        <v>0.75051282051282053</v>
      </c>
      <c r="T10" s="34"/>
      <c r="U10" s="43">
        <f t="shared" ref="U10" si="72">AVERAGE(U6:U9)</f>
        <v>0</v>
      </c>
      <c r="V10" s="34"/>
      <c r="W10" s="43">
        <f t="shared" ref="W10" si="73">AVERAGE(W6:W9)</f>
        <v>0</v>
      </c>
      <c r="X10" s="34"/>
      <c r="Y10" s="43"/>
      <c r="Z10" s="35">
        <f>SUM(Z6:Z9)</f>
        <v>66</v>
      </c>
      <c r="AA10" s="35">
        <f>SUM(AA6:AA9)</f>
        <v>66</v>
      </c>
      <c r="AB10" s="36">
        <f>AA10/Z10</f>
        <v>1</v>
      </c>
      <c r="AC10" s="35">
        <f>SUM(AC6:AC9)</f>
        <v>65</v>
      </c>
      <c r="AD10" s="36">
        <f>AVERAGE(AD6:AD9)</f>
        <v>0.99</v>
      </c>
      <c r="AE10" s="35"/>
      <c r="AF10" s="36">
        <f t="shared" ref="AF10" si="74">AVERAGE(AF6:AF9)</f>
        <v>0</v>
      </c>
      <c r="AG10" s="35">
        <f t="shared" ref="AG10" si="75">SUM(AG6:AG9)</f>
        <v>0</v>
      </c>
      <c r="AH10" s="36">
        <f t="shared" ref="AH10" si="76">AVERAGE(AH6:AH9)</f>
        <v>0</v>
      </c>
      <c r="AI10" s="35"/>
      <c r="AJ10" s="36"/>
      <c r="AK10" s="37">
        <f>SUM(AK7:AK9)</f>
        <v>14</v>
      </c>
      <c r="AL10" s="37">
        <f>SUM(AL7:AL9)</f>
        <v>12</v>
      </c>
      <c r="AM10" s="37">
        <v>12</v>
      </c>
      <c r="AN10" s="98">
        <f>AVERAGE(AN7:AN9)</f>
        <v>1</v>
      </c>
      <c r="AO10" s="37">
        <f t="shared" ref="AO10" si="77">SUM(AO7:AO9)</f>
        <v>0</v>
      </c>
      <c r="AP10" s="98">
        <f t="shared" ref="AP10" si="78">AVERAGE(AP7:AP9)</f>
        <v>0</v>
      </c>
      <c r="AQ10" s="37">
        <f t="shared" ref="AQ10" si="79">SUM(AQ7:AQ9)</f>
        <v>0</v>
      </c>
      <c r="AR10" s="98">
        <f t="shared" ref="AR10" si="80">AVERAGE(AR7:AR9)</f>
        <v>0</v>
      </c>
      <c r="AS10" s="37"/>
      <c r="AT10" s="98"/>
      <c r="AU10" s="41">
        <f>SUM(AU9)</f>
        <v>4</v>
      </c>
      <c r="AV10" s="38">
        <v>4</v>
      </c>
      <c r="AW10" s="38">
        <v>4</v>
      </c>
      <c r="AX10" s="31">
        <f>AW10/AV10</f>
        <v>1</v>
      </c>
      <c r="AY10" s="38">
        <f t="shared" ref="AY10" si="81">SUM(AY9)</f>
        <v>0</v>
      </c>
      <c r="AZ10" s="99">
        <f t="shared" ref="AZ10" si="82">AVERAGE(AZ9)</f>
        <v>0</v>
      </c>
      <c r="BA10" s="38">
        <f t="shared" ref="BA10" si="83">SUM(BA9)</f>
        <v>0</v>
      </c>
      <c r="BB10" s="99">
        <f t="shared" ref="BB10" si="84">AVERAGE(BB9)</f>
        <v>0</v>
      </c>
      <c r="BC10" s="38"/>
      <c r="BD10" s="38"/>
      <c r="BE10" s="39">
        <f>SUM(BE6:BE9)</f>
        <v>200</v>
      </c>
      <c r="BF10" s="103">
        <f t="shared" si="13"/>
        <v>0.99502487562189057</v>
      </c>
      <c r="BG10" s="32">
        <f>SUM(BG6:BG9)</f>
        <v>201</v>
      </c>
      <c r="BH10" s="33">
        <f>SUM(BH6:BH9)</f>
        <v>53</v>
      </c>
      <c r="BI10" s="33">
        <f>SUM(BI6:BI9)</f>
        <v>37</v>
      </c>
      <c r="BJ10" s="42">
        <f>BI10/BH10</f>
        <v>0.69811320754716977</v>
      </c>
      <c r="BK10" s="33">
        <f>SUM(BK6:BK9)</f>
        <v>36</v>
      </c>
      <c r="BL10" s="42">
        <f>BK10/BI10</f>
        <v>0.97297297297297303</v>
      </c>
      <c r="BM10" s="33"/>
      <c r="BN10" s="42">
        <f t="shared" ref="BN10" si="85">AVERAGE(BN6:BN9)</f>
        <v>0</v>
      </c>
      <c r="BO10" s="33"/>
      <c r="BP10" s="42">
        <f t="shared" ref="BP10" si="86">AVERAGE(BP6:BP9)</f>
        <v>0</v>
      </c>
      <c r="BQ10" s="33"/>
      <c r="BR10" s="42"/>
      <c r="BS10" s="34">
        <f>SUM(BS6:BS9)</f>
        <v>80</v>
      </c>
      <c r="BT10" s="34">
        <f>SUM(BT6:BT9)</f>
        <v>156</v>
      </c>
      <c r="BU10" s="34">
        <f>SUM(BU6:BU9)</f>
        <v>62</v>
      </c>
      <c r="BV10" s="43">
        <f t="shared" si="17"/>
        <v>0.77500000000000002</v>
      </c>
      <c r="BW10" s="34"/>
      <c r="BX10" s="43">
        <f>AVERAGE(BX6:BX9)</f>
        <v>0</v>
      </c>
      <c r="BY10" s="34"/>
      <c r="BZ10" s="43" t="e">
        <f t="shared" ref="BZ10" si="87">AVERAGE(BZ6:BZ9)</f>
        <v>#DIV/0!</v>
      </c>
      <c r="CA10" s="34"/>
      <c r="CB10" s="43" t="e">
        <f t="shared" ref="CB10" si="88">AVERAGE(CB6:CB9)</f>
        <v>#DIV/0!</v>
      </c>
      <c r="CC10" s="34"/>
      <c r="CD10" s="43"/>
      <c r="CE10" s="35">
        <f>SUM(CE6:CE9)</f>
        <v>96</v>
      </c>
      <c r="CF10" s="35">
        <f>SUM(CF6:CF9)</f>
        <v>96</v>
      </c>
      <c r="CG10" s="36">
        <f>CF10/CE10</f>
        <v>1</v>
      </c>
      <c r="CH10" s="35"/>
      <c r="CI10" s="36">
        <f>AVERAGE(CI6:CI9)</f>
        <v>0</v>
      </c>
      <c r="CJ10" s="35"/>
      <c r="CK10" s="36" t="e">
        <f t="shared" ref="CK10" si="89">AVERAGE(CK6:CK9)</f>
        <v>#DIV/0!</v>
      </c>
      <c r="CL10" s="35">
        <f t="shared" ref="CL10" si="90">SUM(CL6:CL9)</f>
        <v>0</v>
      </c>
      <c r="CM10" s="36" t="e">
        <f t="shared" ref="CM10" si="91">AVERAGE(CM6:CM9)</f>
        <v>#DIV/0!</v>
      </c>
      <c r="CN10" s="35"/>
      <c r="CO10" s="36"/>
      <c r="CP10" s="37">
        <f>SUM(CP7:CP9)</f>
        <v>15</v>
      </c>
      <c r="CQ10" s="37">
        <f>SUM(CQ7:CQ9)</f>
        <v>9</v>
      </c>
      <c r="CR10" s="37">
        <f>SUM(CR7:CR9)</f>
        <v>8</v>
      </c>
      <c r="CS10" s="98">
        <f>AVERAGE(CS7:CS9)</f>
        <v>0.93333333333333324</v>
      </c>
      <c r="CT10" s="37">
        <f t="shared" ref="CT10" si="92">SUM(CT7:CT9)</f>
        <v>0</v>
      </c>
      <c r="CU10" s="98">
        <f t="shared" ref="CU10" si="93">AVERAGE(CU7:CU9)</f>
        <v>0</v>
      </c>
      <c r="CV10" s="37">
        <f t="shared" ref="CV10" si="94">SUM(CV7:CV9)</f>
        <v>0</v>
      </c>
      <c r="CW10" s="98">
        <f t="shared" ref="CW10" si="95">AVERAGE(CW7:CW9)</f>
        <v>0</v>
      </c>
      <c r="CX10" s="37"/>
      <c r="CY10" s="98"/>
      <c r="CZ10" s="41">
        <f>SUM(CZ9)</f>
        <v>4</v>
      </c>
      <c r="DA10" s="38">
        <f>SUM(DA9)</f>
        <v>3</v>
      </c>
      <c r="DB10" s="38">
        <v>3</v>
      </c>
      <c r="DC10" s="31">
        <f>DB10/DA10</f>
        <v>1</v>
      </c>
      <c r="DD10" s="38">
        <f t="shared" ref="DD10" si="96">SUM(DD9)</f>
        <v>0</v>
      </c>
      <c r="DE10" s="99">
        <f t="shared" ref="DE10" si="97">AVERAGE(DE9)</f>
        <v>0</v>
      </c>
      <c r="DF10" s="38">
        <f t="shared" ref="DF10" si="98">SUM(DF9)</f>
        <v>0</v>
      </c>
      <c r="DG10" s="99">
        <f t="shared" ref="DG10" si="99">AVERAGE(DG9)</f>
        <v>0</v>
      </c>
      <c r="DH10" s="38"/>
      <c r="DI10" s="38"/>
      <c r="DJ10" s="39">
        <f>SUM(DJ6:DJ9)</f>
        <v>196</v>
      </c>
      <c r="DK10" s="103">
        <f t="shared" si="24"/>
        <v>0.97512437810945274</v>
      </c>
      <c r="DL10" s="32">
        <f>SUM(DL6:DL9)</f>
        <v>201</v>
      </c>
      <c r="DM10" s="33">
        <f>SUM(DM6:DM9)</f>
        <v>36</v>
      </c>
      <c r="DN10" s="33">
        <f>SUM(DN6:DN9)</f>
        <v>36</v>
      </c>
      <c r="DO10" s="42">
        <v>1</v>
      </c>
      <c r="DP10" s="33">
        <f>SUM(DP6:DP9)</f>
        <v>35</v>
      </c>
      <c r="DQ10" s="42">
        <f>AVERAGE(DQ6:DQ9)</f>
        <v>0.96875</v>
      </c>
      <c r="DR10" s="33">
        <f t="shared" ref="DR10" si="100">SUM(DR6:DR9)</f>
        <v>2</v>
      </c>
      <c r="DS10" s="42">
        <f t="shared" ref="DS10" si="101">AVERAGE(DS6:DS9)</f>
        <v>4.5833333333333337E-2</v>
      </c>
      <c r="DT10" s="33">
        <f t="shared" ref="DT10" si="102">SUM(DT6:DT9)</f>
        <v>1</v>
      </c>
      <c r="DU10" s="42">
        <f t="shared" ref="DU10" si="103">AVERAGE(DU6:DU9)</f>
        <v>2.5000000000000001E-2</v>
      </c>
      <c r="DV10" s="33"/>
      <c r="DW10" s="42"/>
      <c r="DX10" s="34">
        <f>SUM(DX6:DX9)</f>
        <v>92</v>
      </c>
      <c r="DY10" s="34">
        <f>SUM(DY6:DY9)</f>
        <v>225</v>
      </c>
      <c r="DZ10" s="34">
        <f>SUM(DZ6:DZ9)</f>
        <v>73</v>
      </c>
      <c r="EA10" s="43">
        <f t="shared" si="28"/>
        <v>0.79347826086956519</v>
      </c>
      <c r="EB10" s="34">
        <f>SUM(EB6:EB9)</f>
        <v>76</v>
      </c>
      <c r="EC10" s="43">
        <f>AVERAGE(EC6:EC9)</f>
        <v>0.83069548872180454</v>
      </c>
      <c r="ED10" s="34">
        <f t="shared" ref="ED10" si="104">SUM(ED6:ED9)</f>
        <v>5</v>
      </c>
      <c r="EE10" s="43">
        <f t="shared" ref="EE10" si="105">AVERAGE(EE6:EE9)</f>
        <v>7.7935222672064777E-2</v>
      </c>
      <c r="EF10" s="34">
        <f t="shared" ref="EF10" si="106">SUM(EF6:EF9)</f>
        <v>0</v>
      </c>
      <c r="EG10" s="43">
        <f t="shared" ref="EG10" si="107">AVERAGE(EG6:EG9)</f>
        <v>0</v>
      </c>
      <c r="EH10" s="34"/>
      <c r="EI10" s="43"/>
      <c r="EJ10" s="35">
        <f>SUM(EJ6:EJ9)</f>
        <v>76</v>
      </c>
      <c r="EK10" s="35">
        <f>SUM(EK6:EK9)</f>
        <v>76</v>
      </c>
      <c r="EL10" s="36">
        <f>EK10/EJ10</f>
        <v>1</v>
      </c>
      <c r="EM10" s="35">
        <f>SUM(EM6:EM9)</f>
        <v>73</v>
      </c>
      <c r="EN10" s="36">
        <f>AVERAGE(EN6:EN9)</f>
        <v>0.95714285714285718</v>
      </c>
      <c r="EO10" s="35">
        <f t="shared" ref="EO10" si="108">SUM(EO6:EO9)</f>
        <v>5</v>
      </c>
      <c r="EP10" s="36">
        <f t="shared" ref="EP10" si="109">AVERAGE(EP6:EP9)</f>
        <v>6.6849816849816848E-2</v>
      </c>
      <c r="EQ10" s="35">
        <f t="shared" ref="EQ10" si="110">SUM(EQ6:EQ9)</f>
        <v>0</v>
      </c>
      <c r="ER10" s="36">
        <f t="shared" ref="ER10" si="111">AVERAGE(ER6:ER9)</f>
        <v>0</v>
      </c>
      <c r="ES10" s="35"/>
      <c r="ET10" s="36"/>
      <c r="EU10" s="37">
        <f>SUM(EU7:EU9)</f>
        <v>20</v>
      </c>
      <c r="EV10" s="37">
        <f>SUM(EV7:EV9)</f>
        <v>16</v>
      </c>
      <c r="EW10" s="37">
        <f>SUM(EW7:EW9)</f>
        <v>12</v>
      </c>
      <c r="EX10" s="98">
        <f>AVERAGE(EX7:EX9)</f>
        <v>0.65384615384615385</v>
      </c>
      <c r="EY10" s="37">
        <f t="shared" ref="EY10" si="112">SUM(EY7:EY9)</f>
        <v>0</v>
      </c>
      <c r="EZ10" s="98">
        <f t="shared" ref="EZ10" si="113">AVERAGE(EZ7:EZ9)</f>
        <v>0</v>
      </c>
      <c r="FA10" s="37">
        <f t="shared" ref="FA10" si="114">SUM(FA7:FA9)</f>
        <v>0</v>
      </c>
      <c r="FB10" s="98">
        <f t="shared" ref="FB10" si="115">AVERAGE(FB7:FB9)</f>
        <v>0</v>
      </c>
      <c r="FC10" s="37"/>
      <c r="FD10" s="98"/>
      <c r="FE10" s="41">
        <f>SUM(FE9)</f>
        <v>4</v>
      </c>
      <c r="FF10" s="38">
        <f>SUM(FF9)</f>
        <v>4</v>
      </c>
      <c r="FG10" s="38">
        <f>SUM(FG9)</f>
        <v>5</v>
      </c>
      <c r="FH10" s="99">
        <f>AVERAGE(FH9)</f>
        <v>1</v>
      </c>
      <c r="FI10" s="38">
        <f t="shared" ref="FI10" si="116">SUM(FI9)</f>
        <v>0</v>
      </c>
      <c r="FJ10" s="99">
        <f t="shared" ref="FJ10" si="117">AVERAGE(FJ9)</f>
        <v>0</v>
      </c>
      <c r="FK10" s="38">
        <f t="shared" ref="FK10" si="118">SUM(FK9)</f>
        <v>0</v>
      </c>
      <c r="FL10" s="99">
        <f t="shared" ref="FL10" si="119">AVERAGE(FL9)</f>
        <v>0</v>
      </c>
      <c r="FM10" s="38"/>
      <c r="FN10" s="38"/>
      <c r="FO10" s="39">
        <f>SUM(FO6:FO9)</f>
        <v>200</v>
      </c>
      <c r="FP10" s="112">
        <f t="shared" si="35"/>
        <v>0.99502487562189057</v>
      </c>
      <c r="FQ10" s="32">
        <f>SUM(FQ6:FQ9)</f>
        <v>201</v>
      </c>
      <c r="FR10" s="33">
        <f>SUM(FR6:FR9)</f>
        <v>32</v>
      </c>
      <c r="FS10" s="33">
        <f>SUM(FS6:FS9)</f>
        <v>32</v>
      </c>
      <c r="FT10" s="42">
        <v>1</v>
      </c>
      <c r="FU10" s="33">
        <f>SUM(FU6:FU9)</f>
        <v>32</v>
      </c>
      <c r="FV10" s="42">
        <f>AVERAGE(FV6:FV9)</f>
        <v>1</v>
      </c>
      <c r="FW10" s="33">
        <f t="shared" ref="FW10" si="120">SUM(FW6:FW9)</f>
        <v>0</v>
      </c>
      <c r="FX10" s="42">
        <f t="shared" ref="FX10" si="121">AVERAGE(FX6:FX9)</f>
        <v>0</v>
      </c>
      <c r="FY10" s="33">
        <f t="shared" ref="FY10" si="122">SUM(FY6:FY9)</f>
        <v>0</v>
      </c>
      <c r="FZ10" s="42">
        <f t="shared" ref="FZ10" si="123">AVERAGE(FZ6:FZ9)</f>
        <v>0</v>
      </c>
      <c r="GA10" s="42"/>
      <c r="GB10" s="42"/>
      <c r="GC10" s="34">
        <f>SUM(GC6:GC9)</f>
        <v>88</v>
      </c>
      <c r="GD10" s="34">
        <f>SUM(GD6:GD9)</f>
        <v>220</v>
      </c>
      <c r="GE10" s="34">
        <f>SUM(GE6:GE9)</f>
        <v>73</v>
      </c>
      <c r="GF10" s="43">
        <f t="shared" si="39"/>
        <v>0.82954545454545459</v>
      </c>
      <c r="GG10" s="34">
        <f>SUM(GG6:GG9)</f>
        <v>70</v>
      </c>
      <c r="GH10" s="43">
        <f>AVERAGE(GH6:GH9)</f>
        <v>0.80086308027484499</v>
      </c>
      <c r="GI10" s="34">
        <f t="shared" ref="GI10" si="124">SUM(GI6:GI9)</f>
        <v>4</v>
      </c>
      <c r="GJ10" s="43">
        <f t="shared" ref="GJ10" si="125">AVERAGE(GJ6:GJ9)</f>
        <v>6.5450174825174831E-2</v>
      </c>
      <c r="GK10" s="34">
        <f t="shared" ref="GK10" si="126">SUM(GK6:GK9)</f>
        <v>0</v>
      </c>
      <c r="GL10" s="43">
        <f t="shared" ref="GL10" si="127">AVERAGE(GL6:GL9)</f>
        <v>0</v>
      </c>
      <c r="GM10" s="43"/>
      <c r="GN10" s="43"/>
      <c r="GO10" s="35">
        <f>SUM(GO6:GO9)</f>
        <v>83</v>
      </c>
      <c r="GP10" s="35">
        <f>SUM(GP6:GP9)</f>
        <v>83</v>
      </c>
      <c r="GQ10" s="36">
        <f t="shared" si="43"/>
        <v>1</v>
      </c>
      <c r="GR10" s="35">
        <f>SUM(GR6:GR9)</f>
        <v>81</v>
      </c>
      <c r="GS10" s="36">
        <f>AVERAGE(GS6:GS9)</f>
        <v>0.97611111111111115</v>
      </c>
      <c r="GT10" s="35">
        <f t="shared" ref="GT10" si="128">SUM(GT6:GT9)</f>
        <v>5</v>
      </c>
      <c r="GU10" s="36">
        <f t="shared" ref="GU10" si="129">AVERAGE(GU6:GU9)</f>
        <v>6.0539215686274517E-2</v>
      </c>
      <c r="GV10" s="35">
        <f t="shared" ref="GV10" si="130">SUM(GV6:GV9)</f>
        <v>3</v>
      </c>
      <c r="GW10" s="36">
        <f t="shared" ref="GW10" si="131">AVERAGE(GW6:GW9)</f>
        <v>3.7622549019607848E-2</v>
      </c>
      <c r="GX10" s="36"/>
      <c r="GY10" s="36"/>
      <c r="GZ10" s="37">
        <f>SUM(GZ7:GZ9)</f>
        <v>17</v>
      </c>
      <c r="HA10" s="37">
        <f>SUM(HA7:HA9)</f>
        <v>14</v>
      </c>
      <c r="HB10" s="37">
        <f>SUM(HB7:HB9)</f>
        <v>8</v>
      </c>
      <c r="HC10" s="100">
        <f>AVERAGE(HC7:HC9)</f>
        <v>0.53333333333333333</v>
      </c>
      <c r="HD10" s="37">
        <f>SUM(HD7:HD9)</f>
        <v>1</v>
      </c>
      <c r="HE10" s="98">
        <f>AVERAGE(HE7:HE9)</f>
        <v>0.33333333333333331</v>
      </c>
      <c r="HF10" s="37">
        <f>SUM(HF7:HF9)</f>
        <v>0</v>
      </c>
      <c r="HG10" s="98">
        <f>AVERAGE(HG7:HG9)</f>
        <v>0</v>
      </c>
      <c r="HH10" s="37"/>
      <c r="HI10" s="37"/>
      <c r="HJ10" s="38">
        <v>4</v>
      </c>
      <c r="HK10" s="38">
        <v>4</v>
      </c>
      <c r="HL10" s="38">
        <f>SUM(HL9)</f>
        <v>4</v>
      </c>
      <c r="HM10" s="99">
        <f>AVERAGE(HM9)</f>
        <v>1</v>
      </c>
      <c r="HN10" s="38">
        <f t="shared" ref="HN10" si="132">SUM(HN9)</f>
        <v>0</v>
      </c>
      <c r="HO10" s="99">
        <f t="shared" ref="HO10" si="133">AVERAGE(HO9)</f>
        <v>0</v>
      </c>
      <c r="HP10" s="38">
        <f t="shared" ref="HP10" si="134">SUM(HP9)</f>
        <v>0</v>
      </c>
      <c r="HQ10" s="99">
        <f t="shared" ref="HQ10" si="135">AVERAGE(HQ9)</f>
        <v>0</v>
      </c>
      <c r="HR10" s="38"/>
      <c r="HS10" s="38"/>
      <c r="HT10" s="38">
        <v>6</v>
      </c>
      <c r="HU10" s="38">
        <v>4</v>
      </c>
      <c r="HV10" s="38">
        <v>2</v>
      </c>
      <c r="HW10" s="38">
        <f>HV10/HU10</f>
        <v>0.5</v>
      </c>
      <c r="HX10" s="38">
        <v>0</v>
      </c>
      <c r="HY10" s="38">
        <f>HX10/HV10</f>
        <v>0</v>
      </c>
      <c r="HZ10" s="38" t="s">
        <v>51</v>
      </c>
      <c r="IA10" s="38" t="s">
        <v>51</v>
      </c>
      <c r="IB10" s="38" t="s">
        <v>51</v>
      </c>
      <c r="IC10" s="38" t="s">
        <v>51</v>
      </c>
      <c r="ID10" s="39">
        <f>SUM(ID6:ID9)</f>
        <v>198</v>
      </c>
      <c r="IE10" s="40">
        <f>ID10/FQ10</f>
        <v>0.9850746268656716</v>
      </c>
      <c r="IF10" s="32">
        <f>SUM(IF6:IF9)</f>
        <v>201</v>
      </c>
      <c r="IG10" s="33">
        <f>SUM(IG6:IG9)</f>
        <v>30</v>
      </c>
      <c r="IH10" s="33">
        <f>SUM(IH6:IH9)</f>
        <v>30</v>
      </c>
      <c r="II10" s="42">
        <v>1</v>
      </c>
      <c r="IJ10" s="33">
        <f>SUM(IJ6:IJ9)</f>
        <v>26</v>
      </c>
      <c r="IK10" s="42">
        <f>AVERAGE(IK6:IK9)</f>
        <v>0.86458333333333337</v>
      </c>
      <c r="IL10" s="33">
        <f t="shared" ref="IL10" si="136">SUM(IL6:IL9)</f>
        <v>1</v>
      </c>
      <c r="IM10" s="42">
        <f t="shared" ref="IM10" si="137">AVERAGE(IM6:IM9)</f>
        <v>2.5000000000000001E-2</v>
      </c>
      <c r="IN10" s="33">
        <f t="shared" ref="IN10" si="138">SUM(IN6:IN9)</f>
        <v>0</v>
      </c>
      <c r="IO10" s="42">
        <f t="shared" ref="IO10" si="139">AVERAGE(IO6:IO9)</f>
        <v>0</v>
      </c>
      <c r="IP10" s="42"/>
      <c r="IQ10" s="42"/>
      <c r="IR10" s="34">
        <f>SUM(IR6:IR9)</f>
        <v>94</v>
      </c>
      <c r="IS10" s="34">
        <f>SUM(IS6:IS9)</f>
        <v>255</v>
      </c>
      <c r="IT10" s="34">
        <f>SUM(IT6:IT9)</f>
        <v>80</v>
      </c>
      <c r="IU10" s="73">
        <f t="shared" si="0"/>
        <v>0.85106382978723405</v>
      </c>
      <c r="IV10" s="34">
        <f t="shared" ref="IV10" si="140">SUM(IV6:IV9)</f>
        <v>82</v>
      </c>
      <c r="IW10" s="73">
        <f>AVERAGE(IW6:IW9)</f>
        <v>0.87605289235724015</v>
      </c>
      <c r="IX10" s="34">
        <f t="shared" ref="IX10" si="141">SUM(IX6:IX9)</f>
        <v>4</v>
      </c>
      <c r="IY10" s="73">
        <f>AVERAGE(IY6:IY9)</f>
        <v>5.2569659442724459E-2</v>
      </c>
      <c r="IZ10" s="34">
        <f t="shared" ref="IZ10" si="142">SUM(IZ6:IZ9)</f>
        <v>0</v>
      </c>
      <c r="JA10" s="73">
        <f>AVERAGE(JA6:JA9)</f>
        <v>0</v>
      </c>
      <c r="JB10" s="34"/>
      <c r="JC10" s="34"/>
      <c r="JD10" s="77">
        <f>SUM(JD6:JD9)</f>
        <v>77</v>
      </c>
      <c r="JE10" s="35">
        <f>SUM(JE6:JE9)</f>
        <v>77</v>
      </c>
      <c r="JF10" s="36">
        <f t="shared" si="49"/>
        <v>1</v>
      </c>
      <c r="JG10" s="35">
        <f>SUM(JG6:JG9)</f>
        <v>72</v>
      </c>
      <c r="JH10" s="36">
        <f>AVERAGE(JH6:JH9)</f>
        <v>0.91964285714285721</v>
      </c>
      <c r="JI10" s="35">
        <f t="shared" ref="JI10" si="143">SUM(JI6:JI9)</f>
        <v>5</v>
      </c>
      <c r="JJ10" s="36">
        <f t="shared" ref="JJ10" si="144">AVERAGE(JJ6:JJ9)</f>
        <v>7.0512820512820512E-2</v>
      </c>
      <c r="JK10" s="35">
        <f t="shared" ref="JK10" si="145">SUM(JK6:JK9)</f>
        <v>0</v>
      </c>
      <c r="JL10" s="36">
        <f t="shared" ref="JL10" si="146">AVERAGE(JL6:JL9)</f>
        <v>0</v>
      </c>
      <c r="JM10" s="36"/>
      <c r="JN10" s="36"/>
      <c r="JO10" s="37">
        <f>SUM(JO7:JO9)</f>
        <v>17</v>
      </c>
      <c r="JP10" s="37">
        <f>SUM(JP7:JP9)</f>
        <v>13</v>
      </c>
      <c r="JQ10" s="37">
        <f>SUM(JQ7:JQ9)</f>
        <v>10</v>
      </c>
      <c r="JR10" s="98">
        <f>AVERAGE(JR7:JR9)</f>
        <v>0.70000000000000007</v>
      </c>
      <c r="JS10" s="37">
        <f>SUM(JS7:JS9)</f>
        <v>2</v>
      </c>
      <c r="JT10" s="98">
        <f>AVERAGE(JT7:JT9)</f>
        <v>0.13333333333333333</v>
      </c>
      <c r="JU10" s="37">
        <f>SUM(JU7:JU9)</f>
        <v>0</v>
      </c>
      <c r="JV10" s="98">
        <f>AVERAGE(JV7:JV9)</f>
        <v>0</v>
      </c>
      <c r="JW10" s="37"/>
      <c r="JX10" s="37"/>
      <c r="JY10" s="38">
        <f>SUM(JY6:JY9)</f>
        <v>5</v>
      </c>
      <c r="JZ10" s="38">
        <f>SUM(JZ6:JZ9)</f>
        <v>2</v>
      </c>
      <c r="KA10" s="38">
        <f>SUM(KA9)</f>
        <v>2</v>
      </c>
      <c r="KB10" s="99">
        <f>AVERAGE(KB9)</f>
        <v>0.4</v>
      </c>
      <c r="KC10" s="38">
        <f t="shared" ref="KC10" si="147">SUM(KC9)</f>
        <v>0</v>
      </c>
      <c r="KD10" s="99">
        <f t="shared" ref="KD10" si="148">AVERAGE(KD9)</f>
        <v>0</v>
      </c>
      <c r="KE10" s="38">
        <f t="shared" ref="KE10" si="149">SUM(KE9)</f>
        <v>0</v>
      </c>
      <c r="KF10" s="99">
        <f t="shared" ref="KF10" si="150">AVERAGE(KF9)</f>
        <v>0</v>
      </c>
      <c r="KG10" s="38"/>
      <c r="KH10" s="38"/>
      <c r="KI10" s="39">
        <f>SUM(KI6:KI9)</f>
        <v>185</v>
      </c>
      <c r="KJ10" s="40">
        <f t="shared" si="53"/>
        <v>0.92039800995024879</v>
      </c>
      <c r="KK10" s="32">
        <f>SUM(KK6:KK9)</f>
        <v>201</v>
      </c>
      <c r="KL10" s="33">
        <f>SUM(KL6:KL9)</f>
        <v>30</v>
      </c>
      <c r="KM10" s="33">
        <f>SUM(KM6:KM9)</f>
        <v>28</v>
      </c>
      <c r="KN10" s="42">
        <f>KM10/KL10</f>
        <v>0.93333333333333335</v>
      </c>
      <c r="KO10" s="33">
        <f>SUM(KO6:KO9)</f>
        <v>26</v>
      </c>
      <c r="KP10" s="42">
        <f>AVERAGE(KP6:KP9)</f>
        <v>0.85416666666666663</v>
      </c>
      <c r="KQ10" s="33">
        <f>SUM(KQ6:KQ9)</f>
        <v>0</v>
      </c>
      <c r="KR10" s="42">
        <f>AVERAGE(KR6:KR9)</f>
        <v>0</v>
      </c>
      <c r="KS10" s="33">
        <f>SUM(KS6:KS9)</f>
        <v>0</v>
      </c>
      <c r="KT10" s="42">
        <f>AVERAGE(KT6:KT9)</f>
        <v>0</v>
      </c>
      <c r="KU10" s="42"/>
      <c r="KV10" s="42"/>
      <c r="KW10" s="34">
        <f>SUM(KW6:KW9)</f>
        <v>93</v>
      </c>
      <c r="KX10" s="34">
        <f>SUM(KX6:KX9)</f>
        <v>244</v>
      </c>
      <c r="KY10" s="34">
        <f>SUM(KY6:KY9)</f>
        <v>83</v>
      </c>
      <c r="KZ10" s="73">
        <f t="shared" si="2"/>
        <v>0.89247311827956988</v>
      </c>
      <c r="LA10" s="34">
        <f>SUM(LA6:LA9)</f>
        <v>82</v>
      </c>
      <c r="LB10" s="73">
        <f>AVERAGE(LB6:LB9)</f>
        <v>0.87273550724637683</v>
      </c>
      <c r="LC10" s="34">
        <f>SUM(LC6:LC9)</f>
        <v>1</v>
      </c>
      <c r="LD10" s="73">
        <f>AVERAGE(LD6:LD9)</f>
        <v>1.0869565217391304E-2</v>
      </c>
      <c r="LE10" s="34">
        <f>SUM(LE6:LE9)</f>
        <v>0</v>
      </c>
      <c r="LF10" s="73">
        <f>AVERAGE(LF6:LF9)</f>
        <v>0</v>
      </c>
      <c r="LG10" s="34"/>
      <c r="LH10" s="34"/>
      <c r="LI10" s="77">
        <f>SUM(LI6:LI9)</f>
        <v>78</v>
      </c>
      <c r="LJ10" s="35">
        <f>SUM(LJ6:LJ9)</f>
        <v>78</v>
      </c>
      <c r="LK10" s="36">
        <f t="shared" si="58"/>
        <v>1</v>
      </c>
      <c r="LL10" s="35">
        <f>SUM(LL6:LL9)</f>
        <v>73</v>
      </c>
      <c r="LM10" s="36">
        <f>AVERAGE(LM6:LM9)</f>
        <v>0.90476190476190466</v>
      </c>
      <c r="LN10" s="35">
        <f>SUM(LN6:LN9)</f>
        <v>1</v>
      </c>
      <c r="LO10" s="36">
        <f>AVERAGE(LO6:LO9)</f>
        <v>3.5714285714285712E-2</v>
      </c>
      <c r="LP10" s="35">
        <f>SUM(LP6:LP9)</f>
        <v>0</v>
      </c>
      <c r="LQ10" s="36">
        <f>AVERAGE(LQ6:LQ9)</f>
        <v>0</v>
      </c>
      <c r="LR10" s="36"/>
      <c r="LS10" s="36"/>
      <c r="LT10" s="37">
        <f>SUM(LT7:LT9)</f>
        <v>15</v>
      </c>
      <c r="LU10" s="37">
        <f>SUM(LU7:LU9)</f>
        <v>13</v>
      </c>
      <c r="LV10" s="37">
        <f>SUM(LV7:LV9)</f>
        <v>10</v>
      </c>
      <c r="LW10" s="98">
        <f>AVERAGE(LW7:LW9)</f>
        <v>0.64166666666666672</v>
      </c>
      <c r="LX10" s="37">
        <f t="shared" ref="LX10" si="151">SUM(LX7:LX9)</f>
        <v>0</v>
      </c>
      <c r="LY10" s="98">
        <f t="shared" ref="LY10" si="152">AVERAGE(LY7:LY9)</f>
        <v>0</v>
      </c>
      <c r="LZ10" s="37">
        <f t="shared" ref="LZ10" si="153">SUM(LZ7:LZ9)</f>
        <v>0</v>
      </c>
      <c r="MA10" s="98">
        <f t="shared" ref="MA10" si="154">AVERAGE(MA7:MA9)</f>
        <v>0</v>
      </c>
      <c r="MB10" s="37"/>
      <c r="MC10" s="37"/>
      <c r="MD10" s="38">
        <f>SUM(MD6:MD9)</f>
        <v>5</v>
      </c>
      <c r="ME10" s="38">
        <f>SUM(ME6:ME9)</f>
        <v>2</v>
      </c>
      <c r="MF10" s="38">
        <f>SUM(MF9)</f>
        <v>3</v>
      </c>
      <c r="MG10" s="99">
        <f>AVERAGE(MG9)</f>
        <v>0.6</v>
      </c>
      <c r="MH10" s="38">
        <f t="shared" ref="MH10" si="155">SUM(MH9)</f>
        <v>1</v>
      </c>
      <c r="MI10" s="99">
        <f t="shared" ref="MI10" si="156">AVERAGE(MI9)</f>
        <v>0.33333333333333331</v>
      </c>
      <c r="MJ10" s="38">
        <f t="shared" ref="MJ10" si="157">SUM(MJ9)</f>
        <v>0</v>
      </c>
      <c r="MK10" s="99">
        <f t="shared" ref="MK10" si="158">AVERAGE(MK9)</f>
        <v>0</v>
      </c>
      <c r="ML10" s="38"/>
      <c r="MM10" s="38"/>
      <c r="MN10" s="39">
        <f>SUM(MN6:MN9)</f>
        <v>193</v>
      </c>
      <c r="MO10" s="40">
        <f t="shared" si="62"/>
        <v>0.96019900497512434</v>
      </c>
    </row>
    <row r="11" spans="1:353" ht="144.6" customHeight="1" x14ac:dyDescent="0.25">
      <c r="A11" s="201" t="s">
        <v>49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  <c r="IW11" s="202"/>
      <c r="IX11" s="202"/>
      <c r="IY11" s="202"/>
      <c r="IZ11" s="202"/>
      <c r="JA11" s="202"/>
      <c r="JB11" s="202"/>
      <c r="JC11" s="202"/>
      <c r="JD11" s="202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  <c r="JO11" s="202"/>
      <c r="JP11" s="202"/>
      <c r="JQ11" s="202"/>
      <c r="JR11" s="202"/>
      <c r="JS11" s="202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  <c r="KD11" s="202"/>
      <c r="KE11" s="202"/>
      <c r="KF11" s="202"/>
      <c r="KG11" s="202"/>
      <c r="KH11" s="202"/>
      <c r="KI11" s="202"/>
      <c r="KJ11" s="202"/>
      <c r="KK11" s="202"/>
      <c r="KL11" s="202"/>
      <c r="KM11" s="202"/>
      <c r="KN11" s="202"/>
      <c r="KO11" s="202"/>
      <c r="KP11" s="202"/>
      <c r="KQ11" s="202"/>
      <c r="KR11" s="202"/>
      <c r="KS11" s="202"/>
      <c r="KT11" s="202"/>
      <c r="KU11" s="202"/>
      <c r="KV11" s="202"/>
      <c r="KW11" s="202"/>
      <c r="KX11" s="202"/>
      <c r="KY11" s="202"/>
      <c r="KZ11" s="202"/>
      <c r="LA11" s="202"/>
      <c r="LB11" s="202"/>
      <c r="LC11" s="202"/>
      <c r="LD11" s="202"/>
      <c r="LE11" s="202"/>
      <c r="LF11" s="202"/>
      <c r="LG11" s="202"/>
      <c r="LH11" s="202"/>
      <c r="LI11" s="202"/>
      <c r="LJ11" s="202"/>
      <c r="LK11" s="202"/>
      <c r="LL11" s="202"/>
      <c r="LM11" s="202"/>
      <c r="LN11" s="202"/>
      <c r="LO11" s="202"/>
      <c r="LP11" s="202"/>
      <c r="LQ11" s="202"/>
      <c r="LR11" s="202"/>
      <c r="LS11" s="202"/>
      <c r="LT11" s="202"/>
      <c r="LU11" s="202"/>
      <c r="LV11" s="202"/>
      <c r="LW11" s="202"/>
      <c r="LX11" s="202"/>
      <c r="LY11" s="202"/>
      <c r="LZ11" s="202"/>
      <c r="MA11" s="202"/>
      <c r="MB11" s="202"/>
      <c r="MC11" s="202"/>
      <c r="MD11" s="202"/>
      <c r="ME11" s="202"/>
      <c r="MF11" s="202"/>
      <c r="MG11" s="202"/>
      <c r="MH11" s="202"/>
      <c r="MI11" s="202"/>
      <c r="MJ11" s="202"/>
      <c r="MK11" s="202"/>
      <c r="ML11" s="202"/>
      <c r="MM11" s="202"/>
      <c r="MN11" s="202"/>
      <c r="MO11" s="202"/>
    </row>
  </sheetData>
  <mergeCells count="70">
    <mergeCell ref="B2:BF2"/>
    <mergeCell ref="B3:B5"/>
    <mergeCell ref="C3:AJ3"/>
    <mergeCell ref="AK3:BD3"/>
    <mergeCell ref="BE3:BE5"/>
    <mergeCell ref="BF3:BF5"/>
    <mergeCell ref="C4:M4"/>
    <mergeCell ref="N4:Y4"/>
    <mergeCell ref="Z4:AJ4"/>
    <mergeCell ref="AK4:AT4"/>
    <mergeCell ref="AU4:BD4"/>
    <mergeCell ref="A1:MO1"/>
    <mergeCell ref="KK2:MO2"/>
    <mergeCell ref="KK3:KK5"/>
    <mergeCell ref="KL3:LS3"/>
    <mergeCell ref="LT3:MM3"/>
    <mergeCell ref="BS4:CD4"/>
    <mergeCell ref="CE4:CO4"/>
    <mergeCell ref="CP4:CY4"/>
    <mergeCell ref="CZ4:DI4"/>
    <mergeCell ref="FQ3:FQ5"/>
    <mergeCell ref="FR3:GY3"/>
    <mergeCell ref="FR4:GB4"/>
    <mergeCell ref="GC4:GN4"/>
    <mergeCell ref="GO4:GY4"/>
    <mergeCell ref="GZ4:HI4"/>
    <mergeCell ref="DL2:FP2"/>
    <mergeCell ref="A11:MO11"/>
    <mergeCell ref="A2:A5"/>
    <mergeCell ref="MN3:MN5"/>
    <mergeCell ref="MO3:MO5"/>
    <mergeCell ref="KL4:KR4"/>
    <mergeCell ref="KW4:LH4"/>
    <mergeCell ref="LI4:LS4"/>
    <mergeCell ref="LT4:MC4"/>
    <mergeCell ref="MD4:MM4"/>
    <mergeCell ref="BG2:DK2"/>
    <mergeCell ref="BG3:BG5"/>
    <mergeCell ref="BH3:CO3"/>
    <mergeCell ref="CP3:DI3"/>
    <mergeCell ref="DJ3:DJ5"/>
    <mergeCell ref="DK3:DK5"/>
    <mergeCell ref="BH4:BR4"/>
    <mergeCell ref="DL3:DL5"/>
    <mergeCell ref="DM3:ET3"/>
    <mergeCell ref="EU3:FN3"/>
    <mergeCell ref="FO3:FO5"/>
    <mergeCell ref="FP3:FP5"/>
    <mergeCell ref="DM4:DW4"/>
    <mergeCell ref="DX4:EI4"/>
    <mergeCell ref="EJ4:ET4"/>
    <mergeCell ref="EU4:FD4"/>
    <mergeCell ref="FE4:FN4"/>
    <mergeCell ref="FQ2:IE2"/>
    <mergeCell ref="GZ3:HU3"/>
    <mergeCell ref="ID3:ID5"/>
    <mergeCell ref="IE3:IE5"/>
    <mergeCell ref="HJ4:HS4"/>
    <mergeCell ref="HT4:IC4"/>
    <mergeCell ref="IF2:KJ2"/>
    <mergeCell ref="IF3:IF5"/>
    <mergeCell ref="IG3:JN3"/>
    <mergeCell ref="JO3:KH3"/>
    <mergeCell ref="KI3:KI5"/>
    <mergeCell ref="KJ3:KJ5"/>
    <mergeCell ref="IG4:IM4"/>
    <mergeCell ref="IR4:JC4"/>
    <mergeCell ref="JD4:JN4"/>
    <mergeCell ref="JO4:JX4"/>
    <mergeCell ref="JY4:KH4"/>
  </mergeCells>
  <phoneticPr fontId="4" type="noConversion"/>
  <pageMargins left="0.7" right="0.7" top="0.75" bottom="0.75" header="0.3" footer="0.3"/>
  <pageSetup paperSize="8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108-113運技三系原民二職</vt:lpstr>
      <vt:lpstr>108-113學士班四系</vt:lpstr>
      <vt:lpstr>'108-113運技三系原民二職'!Print_Titles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招生組</dc:creator>
  <cp:lastModifiedBy>許洛寧</cp:lastModifiedBy>
  <cp:lastPrinted>2022-12-23T07:48:23Z</cp:lastPrinted>
  <dcterms:created xsi:type="dcterms:W3CDTF">2005-06-01T05:46:06Z</dcterms:created>
  <dcterms:modified xsi:type="dcterms:W3CDTF">2024-12-31T02:03:09Z</dcterms:modified>
</cp:coreProperties>
</file>