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03.招生考試業務\01.■■■招生會議■■■\115年\115第13次(0708)研究所名額\115學年第13次招生委員會\提案五 116學年度研究所招生名額規劃\"/>
    </mc:Choice>
  </mc:AlternateContent>
  <xr:revisionPtr revIDLastSave="0" documentId="13_ncr:1_{85E839D2-7B6F-414E-A099-BF175AA6FA46}" xr6:coauthVersionLast="36" xr6:coauthVersionMax="36" xr10:uidLastSave="{00000000-0000-0000-0000-000000000000}"/>
  <bookViews>
    <workbookView xWindow="0" yWindow="0" windowWidth="23040" windowHeight="9000" tabRatio="579" xr2:uid="{00000000-000D-0000-FFFF-FFFF00000000}"/>
  </bookViews>
  <sheets>
    <sheet name="碩士班-112-115報名、錄取情形統計" sheetId="1" r:id="rId1"/>
    <sheet name="碩士在職班-112-115報名、錄取情形統計" sheetId="2" r:id="rId2"/>
    <sheet name="博士班112-115報名、錄取情形統計" sheetId="3" r:id="rId3"/>
  </sheets>
  <definedNames>
    <definedName name="_xlnm.Print_Area" localSheetId="2">'博士班112-115報名、錄取情形統計'!$A$1:$AT$15</definedName>
    <definedName name="_xlnm.Print_Area" localSheetId="1">'碩士在職班-112-115報名、錄取情形統計'!$A$1:$V$12</definedName>
    <definedName name="_xlnm.Print_Area" localSheetId="0">'碩士班-112-115報名、錄取情形統計'!$A$1:$AT$26</definedName>
  </definedNames>
  <calcPr calcId="191029"/>
</workbook>
</file>

<file path=xl/calcChain.xml><?xml version="1.0" encoding="utf-8"?>
<calcChain xmlns="http://schemas.openxmlformats.org/spreadsheetml/2006/main">
  <c r="L20" i="1" l="1"/>
  <c r="M20" i="1" s="1"/>
  <c r="L19" i="1"/>
  <c r="M19" i="1" s="1"/>
  <c r="L16" i="1"/>
  <c r="M16" i="1" s="1"/>
  <c r="L14" i="1"/>
  <c r="M14" i="1" s="1"/>
  <c r="L11" i="1"/>
  <c r="M11" i="1" s="1"/>
  <c r="L9" i="1"/>
  <c r="M9" i="1" s="1"/>
  <c r="L5" i="1"/>
  <c r="L12" i="3"/>
  <c r="M12" i="3" s="1"/>
  <c r="J12" i="3"/>
  <c r="K12" i="3" s="1"/>
  <c r="I12" i="3"/>
  <c r="H12" i="3"/>
  <c r="F12" i="3"/>
  <c r="E12" i="3"/>
  <c r="D12" i="3"/>
  <c r="C12" i="3"/>
  <c r="L11" i="3"/>
  <c r="M11" i="3" s="1"/>
  <c r="K11" i="3"/>
  <c r="G11" i="3"/>
  <c r="L8" i="3"/>
  <c r="K8" i="3"/>
  <c r="G8" i="3"/>
  <c r="L7" i="3"/>
  <c r="M7" i="3" s="1"/>
  <c r="K7" i="3"/>
  <c r="G7" i="3"/>
  <c r="L5" i="3"/>
  <c r="M5" i="3" s="1"/>
  <c r="K5" i="3"/>
  <c r="G5" i="3"/>
  <c r="E9" i="2"/>
  <c r="D9" i="2"/>
  <c r="G9" i="2" s="1"/>
  <c r="C9" i="2"/>
  <c r="F9" i="2" s="1"/>
  <c r="G8" i="2"/>
  <c r="F8" i="2"/>
  <c r="G7" i="2"/>
  <c r="F7" i="2"/>
  <c r="G6" i="2"/>
  <c r="F6" i="2"/>
  <c r="G5" i="2"/>
  <c r="F5" i="2"/>
  <c r="G4" i="2"/>
  <c r="F4" i="2"/>
  <c r="D21" i="1"/>
  <c r="L21" i="1" l="1"/>
  <c r="M5" i="1"/>
  <c r="M8" i="3"/>
  <c r="G12" i="3"/>
  <c r="J21" i="1" l="1"/>
  <c r="I21" i="1"/>
  <c r="H21" i="1"/>
  <c r="F21" i="1"/>
  <c r="E21" i="1"/>
  <c r="K20" i="1"/>
  <c r="G20" i="1"/>
  <c r="K19" i="1"/>
  <c r="G19" i="1"/>
  <c r="C18" i="1"/>
  <c r="C21" i="1" s="1"/>
  <c r="M21" i="1" s="1"/>
  <c r="K16" i="1"/>
  <c r="G16" i="1"/>
  <c r="K14" i="1"/>
  <c r="G14" i="1"/>
  <c r="K11" i="1"/>
  <c r="G11" i="1"/>
  <c r="K9" i="1"/>
  <c r="G9" i="1"/>
  <c r="K5" i="1"/>
  <c r="G5" i="1"/>
  <c r="K21" i="1" l="1"/>
  <c r="G21" i="1"/>
  <c r="AR5" i="1"/>
  <c r="T9" i="2" l="1"/>
  <c r="R9" i="2"/>
  <c r="M9" i="2"/>
  <c r="H9" i="2"/>
  <c r="N12" i="3"/>
  <c r="AP12" i="3" l="1"/>
  <c r="AH5" i="3"/>
  <c r="AN5" i="3" l="1"/>
  <c r="AC5" i="3"/>
  <c r="R5" i="3"/>
  <c r="AG5" i="3"/>
  <c r="AR5" i="3"/>
  <c r="Q12" i="3"/>
  <c r="U12" i="3"/>
  <c r="AR8" i="3"/>
  <c r="AN8" i="3"/>
  <c r="AA12" i="3"/>
  <c r="AB12" i="3"/>
  <c r="AC8" i="3"/>
  <c r="AC11" i="3"/>
  <c r="V9" i="2"/>
  <c r="U9" i="2"/>
  <c r="V8" i="2"/>
  <c r="U8" i="2"/>
  <c r="V7" i="2"/>
  <c r="U7" i="2"/>
  <c r="V6" i="2"/>
  <c r="U6" i="2"/>
  <c r="V5" i="2"/>
  <c r="U5" i="2"/>
  <c r="V4" i="2"/>
  <c r="U4" i="2"/>
  <c r="Q9" i="2"/>
  <c r="P9" i="2"/>
  <c r="Q8" i="2"/>
  <c r="P8" i="2"/>
  <c r="Q7" i="2"/>
  <c r="P7" i="2"/>
  <c r="Q6" i="2"/>
  <c r="P6" i="2"/>
  <c r="Q5" i="2"/>
  <c r="P5" i="2"/>
  <c r="Q4" i="2"/>
  <c r="P4" i="2"/>
  <c r="L5" i="2"/>
  <c r="L6" i="2"/>
  <c r="L7" i="2"/>
  <c r="L8" i="2"/>
  <c r="L4" i="2"/>
  <c r="K5" i="2"/>
  <c r="K6" i="2"/>
  <c r="K7" i="2"/>
  <c r="K8" i="2"/>
  <c r="S9" i="2"/>
  <c r="N9" i="2"/>
  <c r="AR20" i="1"/>
  <c r="AR19" i="1"/>
  <c r="AR18" i="1"/>
  <c r="AN14" i="1"/>
  <c r="AG9" i="1"/>
  <c r="AG5" i="1"/>
  <c r="AC20" i="1"/>
  <c r="AC19" i="1"/>
  <c r="AC16" i="1"/>
  <c r="AC14" i="1"/>
  <c r="AC11" i="1"/>
  <c r="AC9" i="1"/>
  <c r="R14" i="1"/>
  <c r="AN16" i="1"/>
  <c r="R16" i="1"/>
  <c r="AN11" i="1"/>
  <c r="R11" i="1"/>
  <c r="AC5" i="1"/>
  <c r="R5" i="1"/>
  <c r="AG8" i="3"/>
  <c r="R8" i="3"/>
  <c r="V8" i="3"/>
  <c r="AN18" i="1"/>
  <c r="AN19" i="1"/>
  <c r="AR16" i="1"/>
  <c r="AR14" i="1"/>
  <c r="AR11" i="1"/>
  <c r="AR9" i="1"/>
  <c r="V9" i="1"/>
  <c r="R9" i="1"/>
  <c r="V5" i="1"/>
  <c r="R20" i="1"/>
  <c r="R19" i="1"/>
  <c r="AR11" i="3"/>
  <c r="AR7" i="3"/>
  <c r="AN11" i="3"/>
  <c r="AN7" i="3"/>
  <c r="AG11" i="3"/>
  <c r="AG7" i="3"/>
  <c r="AC7" i="3"/>
  <c r="V11" i="3"/>
  <c r="V7" i="3"/>
  <c r="R11" i="3"/>
  <c r="R7" i="3"/>
  <c r="V5" i="3"/>
  <c r="U21" i="1"/>
  <c r="Q21" i="1"/>
  <c r="P21" i="1"/>
  <c r="AC12" i="3" l="1"/>
  <c r="R21" i="1"/>
  <c r="AQ21" i="1"/>
  <c r="AO21" i="1"/>
  <c r="AM21" i="1"/>
  <c r="AK21" i="1"/>
  <c r="AF21" i="1"/>
  <c r="AD21" i="1"/>
  <c r="AB21" i="1"/>
  <c r="Z21" i="1"/>
  <c r="AP21" i="1" l="1"/>
  <c r="AR21" i="1" s="1"/>
  <c r="AL21" i="1"/>
  <c r="AE21" i="1"/>
  <c r="AA21" i="1"/>
  <c r="T21" i="1"/>
  <c r="BK12" i="3" l="1"/>
  <c r="BJ12" i="3"/>
  <c r="BI12" i="3"/>
  <c r="BG12" i="3"/>
  <c r="BH12" i="3" s="1"/>
  <c r="BF12" i="3"/>
  <c r="BE12" i="3"/>
  <c r="BD12" i="3"/>
  <c r="BB12" i="3"/>
  <c r="BA12" i="3"/>
  <c r="AZ12" i="3"/>
  <c r="AX12" i="3"/>
  <c r="AY12" i="3" s="1"/>
  <c r="AW12" i="3"/>
  <c r="AV12" i="3"/>
  <c r="AQ12" i="3"/>
  <c r="AO12" i="3"/>
  <c r="AM12" i="3"/>
  <c r="AL12" i="3"/>
  <c r="AK12" i="3"/>
  <c r="AF12" i="3"/>
  <c r="AE12" i="3"/>
  <c r="AD12" i="3"/>
  <c r="Z12" i="3"/>
  <c r="T12" i="3"/>
  <c r="S12" i="3"/>
  <c r="P12" i="3"/>
  <c r="O12" i="3"/>
  <c r="BH11" i="3"/>
  <c r="AY11" i="3"/>
  <c r="AS11" i="3"/>
  <c r="AT11" i="3" s="1"/>
  <c r="AH11" i="3"/>
  <c r="AI11" i="3" s="1"/>
  <c r="W11" i="3"/>
  <c r="X11" i="3" s="1"/>
  <c r="BH8" i="3"/>
  <c r="AY8" i="3"/>
  <c r="AS8" i="3"/>
  <c r="AT8" i="3" s="1"/>
  <c r="AH8" i="3"/>
  <c r="AI8" i="3" s="1"/>
  <c r="W8" i="3"/>
  <c r="X8" i="3" s="1"/>
  <c r="BH7" i="3"/>
  <c r="AY7" i="3"/>
  <c r="AS7" i="3"/>
  <c r="AH7" i="3"/>
  <c r="AI7" i="3" s="1"/>
  <c r="W7" i="3"/>
  <c r="X7" i="3" s="1"/>
  <c r="BL5" i="3"/>
  <c r="BH5" i="3"/>
  <c r="BC5" i="3"/>
  <c r="AY5" i="3"/>
  <c r="W5" i="3"/>
  <c r="X5" i="3" s="1"/>
  <c r="O9" i="2"/>
  <c r="J9" i="2"/>
  <c r="I9" i="2"/>
  <c r="L9" i="2" s="1"/>
  <c r="K4" i="2"/>
  <c r="BL21" i="1"/>
  <c r="BK21" i="1"/>
  <c r="BJ21" i="1"/>
  <c r="BI21" i="1"/>
  <c r="BG21" i="1"/>
  <c r="BF21" i="1"/>
  <c r="BE21" i="1"/>
  <c r="BB21" i="1"/>
  <c r="BA21" i="1"/>
  <c r="AZ21" i="1"/>
  <c r="AX21" i="1"/>
  <c r="AW21" i="1"/>
  <c r="AV21" i="1"/>
  <c r="AU21" i="1"/>
  <c r="AN21" i="1"/>
  <c r="AG21" i="1"/>
  <c r="AC21" i="1"/>
  <c r="V21" i="1"/>
  <c r="S21" i="1"/>
  <c r="O21" i="1"/>
  <c r="BH20" i="1"/>
  <c r="BD20" i="1"/>
  <c r="AS20" i="1"/>
  <c r="AN20" i="1"/>
  <c r="AJ20" i="1"/>
  <c r="AH20" i="1"/>
  <c r="AG20" i="1"/>
  <c r="Y20" i="1"/>
  <c r="W20" i="1"/>
  <c r="X20" i="1" s="1"/>
  <c r="V20" i="1"/>
  <c r="BH19" i="1"/>
  <c r="BD19" i="1"/>
  <c r="AS19" i="1"/>
  <c r="AJ19" i="1"/>
  <c r="AH19" i="1"/>
  <c r="AG19" i="1"/>
  <c r="Y19" i="1"/>
  <c r="W19" i="1"/>
  <c r="X19" i="1" s="1"/>
  <c r="V19" i="1"/>
  <c r="BH18" i="1"/>
  <c r="BD18" i="1"/>
  <c r="AS18" i="1"/>
  <c r="AJ18" i="1"/>
  <c r="Y18" i="1"/>
  <c r="N18" i="1"/>
  <c r="N21" i="1" s="1"/>
  <c r="BH16" i="1"/>
  <c r="BD16" i="1"/>
  <c r="AY16" i="1"/>
  <c r="AS16" i="1"/>
  <c r="AT16" i="1" s="1"/>
  <c r="AH16" i="1"/>
  <c r="AI16" i="1" s="1"/>
  <c r="AG16" i="1"/>
  <c r="W16" i="1"/>
  <c r="X16" i="1" s="1"/>
  <c r="V16" i="1"/>
  <c r="BH14" i="1"/>
  <c r="BD14" i="1"/>
  <c r="AS14" i="1"/>
  <c r="AT14" i="1" s="1"/>
  <c r="AH14" i="1"/>
  <c r="AI14" i="1" s="1"/>
  <c r="AG14" i="1"/>
  <c r="W14" i="1"/>
  <c r="X14" i="1" s="1"/>
  <c r="V14" i="1"/>
  <c r="BH11" i="1"/>
  <c r="BD11" i="1"/>
  <c r="AY11" i="1"/>
  <c r="AS11" i="1"/>
  <c r="AJ11" i="1"/>
  <c r="AH11" i="1"/>
  <c r="AI11" i="1" s="1"/>
  <c r="AG11" i="1"/>
  <c r="W11" i="1"/>
  <c r="X11" i="1" s="1"/>
  <c r="V11" i="1"/>
  <c r="BH9" i="1"/>
  <c r="BD9" i="1"/>
  <c r="BC9" i="1"/>
  <c r="AY9" i="1"/>
  <c r="AS9" i="1"/>
  <c r="AN9" i="1"/>
  <c r="AJ9" i="1"/>
  <c r="AH9" i="1"/>
  <c r="AI9" i="1" s="1"/>
  <c r="W9" i="1"/>
  <c r="X9" i="1" s="1"/>
  <c r="BH7" i="1"/>
  <c r="BH6" i="1"/>
  <c r="BH5" i="1"/>
  <c r="AY5" i="1"/>
  <c r="AS5" i="1"/>
  <c r="AN5" i="1"/>
  <c r="AH5" i="1"/>
  <c r="W5" i="1"/>
  <c r="AN12" i="3" l="1"/>
  <c r="AG12" i="3"/>
  <c r="BH21" i="1"/>
  <c r="AI20" i="1"/>
  <c r="BC21" i="1"/>
  <c r="AJ21" i="1"/>
  <c r="AT11" i="1"/>
  <c r="AT9" i="1"/>
  <c r="W21" i="1"/>
  <c r="X21" i="1" s="1"/>
  <c r="X5" i="1"/>
  <c r="AI19" i="1"/>
  <c r="AT20" i="1"/>
  <c r="AY21" i="1"/>
  <c r="BD21" i="1"/>
  <c r="AT19" i="1"/>
  <c r="Y21" i="1"/>
  <c r="AT18" i="1"/>
  <c r="AT7" i="3"/>
  <c r="AS12" i="3"/>
  <c r="R12" i="3"/>
  <c r="AT12" i="3"/>
  <c r="AH12" i="3"/>
  <c r="AI12" i="3" s="1"/>
  <c r="V12" i="3"/>
  <c r="W12" i="3"/>
  <c r="AS21" i="1"/>
  <c r="AH21" i="1"/>
  <c r="AT5" i="3"/>
  <c r="AI5" i="1"/>
  <c r="AT5" i="1"/>
  <c r="K9" i="2"/>
  <c r="AI5" i="3"/>
  <c r="AT21" i="1" l="1"/>
  <c r="AI21" i="1"/>
  <c r="X12" i="3"/>
</calcChain>
</file>

<file path=xl/sharedStrings.xml><?xml version="1.0" encoding="utf-8"?>
<sst xmlns="http://schemas.openxmlformats.org/spreadsheetml/2006/main" count="283" uniqueCount="128">
  <si>
    <r>
      <rPr>
        <b/>
        <sz val="12"/>
        <color rgb="FF000000"/>
        <rFont val="PMingLiu"/>
        <family val="1"/>
      </rPr>
      <t>學年度</t>
    </r>
  </si>
  <si>
    <r>
      <rPr>
        <b/>
        <sz val="12"/>
        <color rgb="FF000000"/>
        <rFont val="Times New Roman"/>
        <family val="1"/>
      </rPr>
      <t>114</t>
    </r>
    <r>
      <rPr>
        <b/>
        <sz val="12"/>
        <color rgb="FF000000"/>
        <rFont val="PMingLiu"/>
        <family val="1"/>
      </rPr>
      <t>學年度</t>
    </r>
  </si>
  <si>
    <r>
      <rPr>
        <b/>
        <sz val="12"/>
        <color rgb="FF000000"/>
        <rFont val="Times New Roman"/>
        <family val="1"/>
      </rPr>
      <t>113</t>
    </r>
    <r>
      <rPr>
        <b/>
        <sz val="12"/>
        <color rgb="FF000000"/>
        <rFont val="PMingLiu"/>
        <family val="1"/>
      </rPr>
      <t>學年度</t>
    </r>
  </si>
  <si>
    <r>
      <rPr>
        <b/>
        <sz val="12"/>
        <color rgb="FF000000"/>
        <rFont val="Times New Roman"/>
        <family val="1"/>
      </rPr>
      <t>112</t>
    </r>
    <r>
      <rPr>
        <b/>
        <sz val="12"/>
        <color rgb="FF000000"/>
        <rFont val="PMingLiu"/>
        <family val="1"/>
      </rPr>
      <t>學年度</t>
    </r>
  </si>
  <si>
    <r>
      <rPr>
        <b/>
        <sz val="12"/>
        <color rgb="FF000000"/>
        <rFont val="Times New Roman"/>
        <family val="1"/>
      </rPr>
      <t>111</t>
    </r>
    <r>
      <rPr>
        <b/>
        <sz val="12"/>
        <color rgb="FF000000"/>
        <rFont val="PMingLiu"/>
        <family val="1"/>
      </rPr>
      <t>學年度</t>
    </r>
  </si>
  <si>
    <r>
      <rPr>
        <b/>
        <sz val="12"/>
        <color rgb="FF000000"/>
        <rFont val="Times New Roman"/>
        <family val="1"/>
      </rPr>
      <t>110</t>
    </r>
    <r>
      <rPr>
        <b/>
        <sz val="12"/>
        <color rgb="FF000000"/>
        <rFont val="PMingLiu"/>
        <family val="1"/>
      </rPr>
      <t>學年度</t>
    </r>
  </si>
  <si>
    <r>
      <rPr>
        <b/>
        <sz val="12"/>
        <color rgb="FF000000"/>
        <rFont val="PMingLiu"/>
        <family val="1"/>
      </rPr>
      <t>項目</t>
    </r>
  </si>
  <si>
    <r>
      <rPr>
        <b/>
        <sz val="12"/>
        <color rgb="FF000000"/>
        <rFont val="PMingLiu"/>
        <family val="1"/>
      </rPr>
      <t>碩甄</t>
    </r>
  </si>
  <si>
    <r>
      <rPr>
        <b/>
        <sz val="12"/>
        <color rgb="FF000000"/>
        <rFont val="PMingLiu"/>
        <family val="1"/>
      </rPr>
      <t>一般考試</t>
    </r>
  </si>
  <si>
    <t>報名人數
及倍率</t>
  </si>
  <si>
    <r>
      <rPr>
        <sz val="10"/>
        <rFont val="PMingLiu"/>
        <family val="1"/>
      </rPr>
      <t>系所別</t>
    </r>
    <r>
      <rPr>
        <sz val="10"/>
        <rFont val="Times New Roman"/>
        <family val="1"/>
      </rPr>
      <t xml:space="preserve"> </t>
    </r>
  </si>
  <si>
    <r>
      <rPr>
        <sz val="10"/>
        <rFont val="PMingLiu"/>
        <family val="1"/>
      </rPr>
      <t>組別</t>
    </r>
    <r>
      <rPr>
        <sz val="10"/>
        <rFont val="Times New Roman"/>
        <family val="1"/>
      </rPr>
      <t xml:space="preserve"> </t>
    </r>
  </si>
  <si>
    <r>
      <rPr>
        <b/>
        <sz val="10"/>
        <rFont val="PMingLiu"/>
        <family val="1"/>
      </rPr>
      <t>總核定名額</t>
    </r>
  </si>
  <si>
    <r>
      <rPr>
        <sz val="10"/>
        <rFont val="PMingLiu"/>
        <family val="1"/>
      </rPr>
      <t>招生名額</t>
    </r>
  </si>
  <si>
    <t>報名人數</t>
  </si>
  <si>
    <t>錄取人數</t>
  </si>
  <si>
    <r>
      <rPr>
        <sz val="10"/>
        <rFont val="PMingLiu"/>
        <family val="1"/>
      </rPr>
      <t>錄取率</t>
    </r>
  </si>
  <si>
    <r>
      <rPr>
        <sz val="10"/>
        <rFont val="PMingLiu"/>
        <family val="1"/>
      </rPr>
      <t>報名人數</t>
    </r>
  </si>
  <si>
    <r>
      <rPr>
        <sz val="10"/>
        <rFont val="PMingLiu"/>
        <family val="1"/>
      </rPr>
      <t>錄取人數</t>
    </r>
  </si>
  <si>
    <r>
      <rPr>
        <sz val="12"/>
        <rFont val="PMingLiu"/>
        <family val="1"/>
      </rPr>
      <t xml:space="preserve">體育研究所
</t>
    </r>
    <r>
      <rPr>
        <sz val="11"/>
        <rFont val="Times New Roman"/>
        <family val="1"/>
      </rPr>
      <t>(</t>
    </r>
    <r>
      <rPr>
        <sz val="11"/>
        <rFont val="微軟正黑體"/>
        <family val="2"/>
        <charset val="136"/>
      </rPr>
      <t>一般考試不分組</t>
    </r>
    <r>
      <rPr>
        <sz val="11"/>
        <rFont val="Times New Roman"/>
        <family val="1"/>
      </rPr>
      <t>)</t>
    </r>
  </si>
  <si>
    <r>
      <rPr>
        <sz val="12"/>
        <rFont val="PMingLiu"/>
        <family val="1"/>
      </rPr>
      <t>運動教育組</t>
    </r>
  </si>
  <si>
    <t>運動心理組</t>
  </si>
  <si>
    <r>
      <rPr>
        <sz val="12"/>
        <rFont val="新細明體"/>
        <family val="1"/>
        <charset val="136"/>
      </rPr>
      <t>運動</t>
    </r>
    <r>
      <rPr>
        <sz val="12"/>
        <rFont val="PMingLiu"/>
        <family val="1"/>
      </rPr>
      <t>社會組</t>
    </r>
  </si>
  <si>
    <t>適應體育組</t>
  </si>
  <si>
    <r>
      <rPr>
        <sz val="12"/>
        <rFont val="PMingLiu"/>
        <family val="1"/>
      </rPr>
      <t>教練研究所</t>
    </r>
    <r>
      <rPr>
        <sz val="12"/>
        <rFont val="Times New Roman"/>
        <family val="1"/>
      </rPr>
      <t xml:space="preserve"> </t>
    </r>
  </si>
  <si>
    <r>
      <rPr>
        <sz val="12"/>
        <rFont val="PMingLiu"/>
        <family val="1"/>
      </rPr>
      <t>教練科學組</t>
    </r>
  </si>
  <si>
    <r>
      <rPr>
        <sz val="12"/>
        <rFont val="PMingLiu"/>
        <family val="1"/>
      </rPr>
      <t>競技訓練組</t>
    </r>
  </si>
  <si>
    <r>
      <rPr>
        <sz val="12"/>
        <rFont val="PMingLiu"/>
        <family val="1"/>
      </rPr>
      <t>運動保健學系碩士班</t>
    </r>
  </si>
  <si>
    <r>
      <rPr>
        <sz val="12"/>
        <rFont val="PMingLiu"/>
        <family val="1"/>
      </rPr>
      <t>不分組</t>
    </r>
  </si>
  <si>
    <t>一般組</t>
  </si>
  <si>
    <t>原住民組</t>
  </si>
  <si>
    <t>-</t>
  </si>
  <si>
    <t>適應體育學系研究所</t>
  </si>
  <si>
    <r>
      <rPr>
        <sz val="12"/>
        <rFont val="PMingLiu"/>
        <family val="1"/>
      </rPr>
      <t>休閒產業經營學系碩士班</t>
    </r>
  </si>
  <si>
    <r>
      <rPr>
        <sz val="12"/>
        <rFont val="PMingLiu"/>
        <family val="1"/>
      </rPr>
      <t>國際體育事務碩士學位學程</t>
    </r>
    <r>
      <rPr>
        <sz val="12"/>
        <rFont val="Times New Roman"/>
        <family val="1"/>
      </rPr>
      <t xml:space="preserve"> </t>
    </r>
  </si>
  <si>
    <r>
      <rPr>
        <b/>
        <sz val="12"/>
        <rFont val="PMingLiu"/>
        <family val="1"/>
      </rPr>
      <t>總計</t>
    </r>
  </si>
  <si>
    <t>系所</t>
  </si>
  <si>
    <t>組別</t>
  </si>
  <si>
    <t>114學年度</t>
  </si>
  <si>
    <t>113學年度</t>
  </si>
  <si>
    <t>112學年度</t>
  </si>
  <si>
    <t>111學年度</t>
  </si>
  <si>
    <t>110學年度</t>
  </si>
  <si>
    <t>招生名額</t>
  </si>
  <si>
    <t>錄取率</t>
  </si>
  <si>
    <t>教練研究所</t>
  </si>
  <si>
    <t>不分組</t>
  </si>
  <si>
    <t>運動科學研究所</t>
  </si>
  <si>
    <t>體育研究所</t>
  </si>
  <si>
    <t>總計</t>
  </si>
  <si>
    <t>碩甄</t>
    <phoneticPr fontId="54" type="noConversion"/>
  </si>
  <si>
    <t>一般考試</t>
    <phoneticPr fontId="54" type="noConversion"/>
  </si>
  <si>
    <t>總
核
定
名
額
(A)</t>
    <phoneticPr fontId="54" type="noConversion"/>
  </si>
  <si>
    <t xml:space="preserve">甄
試
招
生
名
額
(B)
</t>
    <phoneticPr fontId="54" type="noConversion"/>
  </si>
  <si>
    <t xml:space="preserve">甄
試
報
名
人
數
(C)
</t>
    <phoneticPr fontId="54" type="noConversion"/>
  </si>
  <si>
    <t xml:space="preserve">甄
試
錄
取
人
數
(D)
</t>
    <phoneticPr fontId="54" type="noConversion"/>
  </si>
  <si>
    <t xml:space="preserve">甄
試
錄
取
率
(E=D/C)
</t>
    <phoneticPr fontId="54" type="noConversion"/>
  </si>
  <si>
    <t xml:space="preserve">考
試
招
生
名
額
(F)
</t>
    <phoneticPr fontId="54" type="noConversion"/>
  </si>
  <si>
    <t xml:space="preserve">考
試
報
名
人
數
(G)
</t>
    <phoneticPr fontId="54" type="noConversion"/>
  </si>
  <si>
    <t xml:space="preserve">考
試
錄
取
人
數
(H)
</t>
    <phoneticPr fontId="54" type="noConversion"/>
  </si>
  <si>
    <t>總
報
名
人
數
(J=C+G)</t>
    <phoneticPr fontId="54" type="noConversion"/>
  </si>
  <si>
    <t>甄試報名人數 (C )：已繳費且通過報名資格人數</t>
    <phoneticPr fontId="54" type="noConversion"/>
  </si>
  <si>
    <t xml:space="preserve">報
名
人
數
(B)
</t>
    <phoneticPr fontId="54" type="noConversion"/>
  </si>
  <si>
    <t>報名人數 (B )：已繳費且通過報名資格人數</t>
    <phoneticPr fontId="54" type="noConversion"/>
  </si>
  <si>
    <t>報
名
人
數
倍
率
(K=J/A)</t>
    <phoneticPr fontId="54" type="noConversion"/>
  </si>
  <si>
    <t xml:space="preserve">考
試
錄
取
率
(I=H/G)
</t>
    <phoneticPr fontId="54" type="noConversion"/>
  </si>
  <si>
    <r>
      <rPr>
        <sz val="12"/>
        <color rgb="FF000000"/>
        <rFont val="PMingLiu"/>
        <family val="1"/>
      </rPr>
      <t>學年度</t>
    </r>
  </si>
  <si>
    <r>
      <t>114</t>
    </r>
    <r>
      <rPr>
        <sz val="12"/>
        <color rgb="FF000000"/>
        <rFont val="PMingLiu"/>
        <family val="1"/>
      </rPr>
      <t>學年度</t>
    </r>
  </si>
  <si>
    <r>
      <t>113</t>
    </r>
    <r>
      <rPr>
        <sz val="12"/>
        <color rgb="FF000000"/>
        <rFont val="PMingLiu"/>
        <family val="1"/>
      </rPr>
      <t>學年度</t>
    </r>
  </si>
  <si>
    <r>
      <t>112</t>
    </r>
    <r>
      <rPr>
        <sz val="12"/>
        <color rgb="FF000000"/>
        <rFont val="PMingLiu"/>
        <family val="1"/>
      </rPr>
      <t>學年度</t>
    </r>
  </si>
  <si>
    <r>
      <t>111</t>
    </r>
    <r>
      <rPr>
        <sz val="12"/>
        <color rgb="FF000000"/>
        <rFont val="PMingLiu"/>
        <family val="1"/>
      </rPr>
      <t>學年度</t>
    </r>
  </si>
  <si>
    <r>
      <t>110</t>
    </r>
    <r>
      <rPr>
        <sz val="12"/>
        <color rgb="FF000000"/>
        <rFont val="PMingLiu"/>
        <family val="1"/>
      </rPr>
      <t>學年度</t>
    </r>
  </si>
  <si>
    <r>
      <rPr>
        <sz val="12"/>
        <color rgb="FF000000"/>
        <rFont val="PMingLiu"/>
        <family val="1"/>
      </rPr>
      <t>項目</t>
    </r>
  </si>
  <si>
    <r>
      <rPr>
        <sz val="12"/>
        <color rgb="FF000000"/>
        <rFont val="PMingLiu"/>
        <family val="1"/>
      </rPr>
      <t>博甄</t>
    </r>
  </si>
  <si>
    <r>
      <rPr>
        <sz val="12"/>
        <color rgb="FF000000"/>
        <rFont val="PMingLiu"/>
        <family val="1"/>
      </rPr>
      <t>一般考試</t>
    </r>
  </si>
  <si>
    <r>
      <rPr>
        <sz val="12"/>
        <color theme="1"/>
        <rFont val="微軟正黑體"/>
        <family val="2"/>
        <charset val="136"/>
      </rPr>
      <t>報名人數
及倍率</t>
    </r>
  </si>
  <si>
    <r>
      <rPr>
        <sz val="12"/>
        <color theme="1"/>
        <rFont val="PMingLiu"/>
        <family val="1"/>
      </rPr>
      <t>系所別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</si>
  <si>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PMingLiu"/>
        <family val="1"/>
      </rPr>
      <t>組別</t>
    </r>
    <r>
      <rPr>
        <sz val="12"/>
        <color theme="1"/>
        <rFont val="Times New Roman"/>
        <family val="1"/>
      </rPr>
      <t xml:space="preserve"> </t>
    </r>
  </si>
  <si>
    <r>
      <rPr>
        <b/>
        <sz val="10"/>
        <rFont val="PMingLiu"/>
        <family val="1"/>
      </rPr>
      <t xml:space="preserve">總
核
定
名
額
</t>
    </r>
    <r>
      <rPr>
        <b/>
        <sz val="10"/>
        <rFont val="Times New Roman"/>
        <family val="1"/>
      </rPr>
      <t>(A)</t>
    </r>
    <phoneticPr fontId="54" type="noConversion"/>
  </si>
  <si>
    <r>
      <rPr>
        <sz val="10"/>
        <rFont val="PMingLiu"/>
        <family val="1"/>
      </rPr>
      <t xml:space="preserve">甄
試
招
生
名
額
</t>
    </r>
    <r>
      <rPr>
        <sz val="10"/>
        <rFont val="Times New Roman"/>
        <family val="1"/>
      </rPr>
      <t xml:space="preserve">(B)
</t>
    </r>
    <phoneticPr fontId="54" type="noConversion"/>
  </si>
  <si>
    <r>
      <rPr>
        <sz val="10"/>
        <rFont val="PMingLiu"/>
        <family val="1"/>
      </rPr>
      <t xml:space="preserve">甄
試
報
名
人
數
</t>
    </r>
    <r>
      <rPr>
        <sz val="10"/>
        <rFont val="Times New Roman"/>
        <family val="1"/>
      </rPr>
      <t xml:space="preserve">(C)
</t>
    </r>
    <phoneticPr fontId="54" type="noConversion"/>
  </si>
  <si>
    <r>
      <rPr>
        <sz val="10"/>
        <rFont val="PMingLiu"/>
        <family val="1"/>
      </rPr>
      <t xml:space="preserve">甄
試
錄
取
人
數
</t>
    </r>
    <r>
      <rPr>
        <sz val="10"/>
        <rFont val="Times New Roman"/>
        <family val="1"/>
      </rPr>
      <t xml:space="preserve">(D)
</t>
    </r>
    <phoneticPr fontId="54" type="noConversion"/>
  </si>
  <si>
    <r>
      <rPr>
        <sz val="10"/>
        <rFont val="PMingLiu"/>
        <family val="1"/>
      </rPr>
      <t xml:space="preserve">甄
試
錄
取
率
</t>
    </r>
    <r>
      <rPr>
        <sz val="10"/>
        <rFont val="Times New Roman"/>
        <family val="1"/>
      </rPr>
      <t xml:space="preserve">(E=D/C)
</t>
    </r>
    <phoneticPr fontId="54" type="noConversion"/>
  </si>
  <si>
    <r>
      <rPr>
        <sz val="10"/>
        <rFont val="PMingLiu"/>
        <family val="1"/>
      </rPr>
      <t xml:space="preserve">考
試
招
生
名
額
</t>
    </r>
    <r>
      <rPr>
        <sz val="10"/>
        <rFont val="Times New Roman"/>
        <family val="1"/>
      </rPr>
      <t xml:space="preserve">(F)
</t>
    </r>
    <phoneticPr fontId="54" type="noConversion"/>
  </si>
  <si>
    <r>
      <rPr>
        <sz val="10"/>
        <rFont val="PMingLiu"/>
        <family val="1"/>
      </rPr>
      <t xml:space="preserve">考
試
報
名
人
數
</t>
    </r>
    <r>
      <rPr>
        <sz val="10"/>
        <rFont val="Times New Roman"/>
        <family val="1"/>
      </rPr>
      <t xml:space="preserve">(G)
</t>
    </r>
    <phoneticPr fontId="54" type="noConversion"/>
  </si>
  <si>
    <r>
      <rPr>
        <sz val="10"/>
        <rFont val="PMingLiu"/>
        <family val="1"/>
      </rPr>
      <t xml:space="preserve">考
試
錄
取
人
數
</t>
    </r>
    <r>
      <rPr>
        <sz val="10"/>
        <rFont val="Times New Roman"/>
        <family val="1"/>
      </rPr>
      <t xml:space="preserve">(H)
</t>
    </r>
    <phoneticPr fontId="54" type="noConversion"/>
  </si>
  <si>
    <r>
      <rPr>
        <sz val="10"/>
        <rFont val="PMingLiu"/>
        <family val="1"/>
      </rPr>
      <t xml:space="preserve">考
試
錄
取
率
</t>
    </r>
    <r>
      <rPr>
        <sz val="10"/>
        <rFont val="Times New Roman"/>
        <family val="1"/>
      </rPr>
      <t xml:space="preserve">(I=H/G)
</t>
    </r>
    <phoneticPr fontId="54" type="noConversion"/>
  </si>
  <si>
    <r>
      <rPr>
        <b/>
        <sz val="10"/>
        <rFont val="微軟正黑體"/>
        <family val="2"/>
        <charset val="136"/>
      </rPr>
      <t xml:space="preserve">總
報
名
人
數
</t>
    </r>
    <r>
      <rPr>
        <b/>
        <sz val="10"/>
        <rFont val="Times New Roman"/>
        <family val="1"/>
      </rPr>
      <t>(J=C+G)</t>
    </r>
    <phoneticPr fontId="54" type="noConversion"/>
  </si>
  <si>
    <r>
      <rPr>
        <b/>
        <sz val="10"/>
        <rFont val="新細明體"/>
        <family val="1"/>
        <charset val="136"/>
      </rPr>
      <t xml:space="preserve">報
名
人
數
倍
率
</t>
    </r>
    <r>
      <rPr>
        <b/>
        <sz val="10"/>
        <rFont val="Times New Roman"/>
        <family val="1"/>
      </rPr>
      <t>(K=J/A)</t>
    </r>
    <phoneticPr fontId="54" type="noConversion"/>
  </si>
  <si>
    <r>
      <rPr>
        <sz val="10"/>
        <color rgb="FF000000"/>
        <rFont val="PMingLiu"/>
        <family val="1"/>
      </rPr>
      <t>核定名額</t>
    </r>
  </si>
  <si>
    <r>
      <rPr>
        <sz val="10"/>
        <color rgb="FF000000"/>
        <rFont val="PMingLiu"/>
        <family val="1"/>
      </rPr>
      <t>招生名額</t>
    </r>
  </si>
  <si>
    <r>
      <rPr>
        <sz val="10"/>
        <color rgb="FF000000"/>
        <rFont val="PMingLiu"/>
        <family val="1"/>
      </rPr>
      <t>報名人數</t>
    </r>
  </si>
  <si>
    <r>
      <rPr>
        <sz val="10"/>
        <color rgb="FF000000"/>
        <rFont val="PMingLiu"/>
        <family val="1"/>
      </rPr>
      <t>錄取人數</t>
    </r>
  </si>
  <si>
    <r>
      <rPr>
        <sz val="10"/>
        <color rgb="FF000000"/>
        <rFont val="PMingLiu"/>
        <family val="1"/>
      </rPr>
      <t>錄取率</t>
    </r>
  </si>
  <si>
    <r>
      <rPr>
        <sz val="12"/>
        <color theme="1"/>
        <rFont val="PMingLiu"/>
        <family val="1"/>
      </rPr>
      <t>教練研究所</t>
    </r>
  </si>
  <si>
    <r>
      <rPr>
        <sz val="12"/>
        <color theme="1"/>
        <rFont val="PMingLiu"/>
        <family val="1"/>
      </rPr>
      <t>競技訓練組</t>
    </r>
  </si>
  <si>
    <r>
      <rPr>
        <sz val="12"/>
        <color theme="1"/>
        <rFont val="PMingLiu"/>
        <family val="1"/>
      </rPr>
      <t>運動科學研究所</t>
    </r>
  </si>
  <si>
    <r>
      <rPr>
        <sz val="12"/>
        <color theme="1"/>
        <rFont val="PMingLiu"/>
        <family val="1"/>
      </rPr>
      <t>不分組</t>
    </r>
  </si>
  <si>
    <r>
      <rPr>
        <sz val="12"/>
        <color theme="1"/>
        <rFont val="PMingLiu"/>
        <family val="1"/>
      </rPr>
      <t>體育研究所</t>
    </r>
  </si>
  <si>
    <r>
      <rPr>
        <sz val="12"/>
        <color theme="1"/>
        <rFont val="PMingLiu"/>
        <family val="1"/>
      </rPr>
      <t>運動教育組</t>
    </r>
  </si>
  <si>
    <r>
      <rPr>
        <sz val="12"/>
        <color theme="1"/>
        <rFont val="PMingLiu"/>
        <family val="1"/>
      </rPr>
      <t>運動心理組</t>
    </r>
  </si>
  <si>
    <r>
      <rPr>
        <sz val="12"/>
        <color theme="1"/>
        <rFont val="PMingLiu"/>
        <family val="1"/>
      </rPr>
      <t>運動社會組</t>
    </r>
  </si>
  <si>
    <r>
      <rPr>
        <sz val="12"/>
        <color theme="1"/>
        <rFont val="PMingLiu"/>
        <family val="1"/>
      </rPr>
      <t>國際運動管理與創新博士學位學程</t>
    </r>
  </si>
  <si>
    <r>
      <rPr>
        <b/>
        <sz val="12"/>
        <color rgb="FF0000FF"/>
        <rFont val="PMingLiu"/>
        <family val="1"/>
      </rPr>
      <t>總計</t>
    </r>
  </si>
  <si>
    <r>
      <rPr>
        <b/>
        <sz val="14"/>
        <color rgb="FF0000FF"/>
        <rFont val="新細明體"/>
        <family val="1"/>
        <charset val="136"/>
      </rPr>
      <t>甄試報名人數</t>
    </r>
    <r>
      <rPr>
        <b/>
        <sz val="14"/>
        <color rgb="FF0000FF"/>
        <rFont val="Times New Roman"/>
        <family val="1"/>
      </rPr>
      <t xml:space="preserve"> (C )</t>
    </r>
    <r>
      <rPr>
        <b/>
        <sz val="14"/>
        <color rgb="FF0000FF"/>
        <rFont val="新細明體"/>
        <family val="1"/>
        <charset val="136"/>
      </rPr>
      <t>：已繳費且通過報名資格人數</t>
    </r>
    <phoneticPr fontId="54" type="noConversion"/>
  </si>
  <si>
    <r>
      <rPr>
        <sz val="12"/>
        <color rgb="FF000000"/>
        <rFont val="PMingLiu"/>
        <family val="1"/>
      </rPr>
      <t xml:space="preserve">備註：
</t>
    </r>
    <r>
      <rPr>
        <sz val="12"/>
        <color rgb="FF000000"/>
        <rFont val="Times New Roman"/>
        <family val="1"/>
      </rPr>
      <t>1.</t>
    </r>
    <r>
      <rPr>
        <sz val="12"/>
        <color rgb="FF000000"/>
        <rFont val="PMingLiu"/>
        <family val="1"/>
      </rPr>
      <t>註冊人數及註冊率依入學當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PMingLiu"/>
        <family val="1"/>
      </rPr>
      <t xml:space="preserve">月校庫填報資料為準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PMingLiu"/>
        <family val="1"/>
      </rPr>
      <t>歷年休學人數依每年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PMingLiu"/>
        <family val="1"/>
      </rPr>
      <t>月校庫統計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PMingLiu"/>
        <family val="1"/>
      </rPr>
      <t>年修課年限內人數。休學率計算，如：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PMingLiu"/>
        <family val="1"/>
      </rPr>
      <t>學年度入學學生截至</t>
    </r>
    <r>
      <rPr>
        <sz val="12"/>
        <color rgb="FF000000"/>
        <rFont val="Times New Roman"/>
        <family val="1"/>
      </rPr>
      <t>111</t>
    </r>
    <r>
      <rPr>
        <sz val="12"/>
        <color rgb="FF000000"/>
        <rFont val="PMingLiu"/>
        <family val="1"/>
      </rPr>
      <t>學年度之歷年休學年人數</t>
    </r>
    <r>
      <rPr>
        <sz val="12"/>
        <color rgb="FF000000"/>
        <rFont val="Times New Roman"/>
        <family val="1"/>
      </rPr>
      <t>/109</t>
    </r>
    <r>
      <rPr>
        <sz val="12"/>
        <color rgb="FF000000"/>
        <rFont val="PMingLiu"/>
        <family val="1"/>
      </rPr>
      <t xml:space="preserve">學年度註冊人數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PMingLiu"/>
        <family val="1"/>
      </rPr>
      <t>歷年退學人數以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PMingLiu"/>
        <family val="1"/>
      </rPr>
      <t>年修業年限內退學人數統計。退學率計算，如：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PMingLiu"/>
        <family val="1"/>
      </rPr>
      <t>學年度入學學生截至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PMingLiu"/>
        <family val="1"/>
      </rPr>
      <t>學年度止之歷年退學人數</t>
    </r>
    <r>
      <rPr>
        <sz val="12"/>
        <color rgb="FF000000"/>
        <rFont val="Times New Roman"/>
        <family val="1"/>
      </rPr>
      <t>/109</t>
    </r>
    <r>
      <rPr>
        <sz val="12"/>
        <color rgb="FF000000"/>
        <rFont val="PMingLiu"/>
        <family val="1"/>
      </rPr>
      <t xml:space="preserve">學年度註冊人數
</t>
    </r>
    <r>
      <rPr>
        <sz val="12"/>
        <color rgb="FF000000"/>
        <rFont val="Times New Roman"/>
        <family val="1"/>
      </rPr>
      <t>4.</t>
    </r>
    <r>
      <rPr>
        <sz val="12"/>
        <color rgb="FF000000"/>
        <rFont val="PMingLiu"/>
        <family val="1"/>
      </rPr>
      <t>博士班以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PMingLiu"/>
        <family val="1"/>
      </rPr>
      <t>年修業年限內統計畢業率，畢業率計算：如：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PMingLiu"/>
        <family val="1"/>
      </rPr>
      <t>學年度入學學生截至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PMingLiu"/>
        <family val="1"/>
      </rPr>
      <t>學年度止之歷年畢業人數</t>
    </r>
    <r>
      <rPr>
        <sz val="12"/>
        <color rgb="FF000000"/>
        <rFont val="Times New Roman"/>
        <family val="1"/>
      </rPr>
      <t>/109</t>
    </r>
    <r>
      <rPr>
        <sz val="12"/>
        <color rgb="FF000000"/>
        <rFont val="PMingLiu"/>
        <family val="1"/>
      </rPr>
      <t>學年度註冊人數）</t>
    </r>
  </si>
  <si>
    <t xml:space="preserve">錄
取
人
數
(C)
</t>
    <phoneticPr fontId="54" type="noConversion"/>
  </si>
  <si>
    <t xml:space="preserve">錄
取
率
(D=C/B))
</t>
    <phoneticPr fontId="54" type="noConversion"/>
  </si>
  <si>
    <t>報
名
人
數
倍
率
(E=B/A)</t>
    <phoneticPr fontId="54" type="noConversion"/>
  </si>
  <si>
    <r>
      <t>1.</t>
    </r>
    <r>
      <rPr>
        <b/>
        <sz val="12"/>
        <color rgb="FFFF0000"/>
        <rFont val="新細明體"/>
        <family val="1"/>
        <charset val="136"/>
      </rPr>
      <t>運科所</t>
    </r>
    <r>
      <rPr>
        <b/>
        <sz val="12"/>
        <color rgb="FFFF0000"/>
        <rFont val="微軟正黑體"/>
        <family val="1"/>
        <charset val="136"/>
      </rPr>
      <t>甄試</t>
    </r>
    <r>
      <rPr>
        <b/>
        <sz val="12"/>
        <color rgb="FFFF0000"/>
        <rFont val="新細明體"/>
        <family val="1"/>
        <charset val="136"/>
      </rPr>
      <t>流用</t>
    </r>
    <r>
      <rPr>
        <b/>
        <sz val="12"/>
        <color rgb="FFFF0000"/>
        <rFont val="Times New Roman"/>
        <family val="1"/>
      </rPr>
      <t>1</t>
    </r>
    <r>
      <rPr>
        <b/>
        <sz val="12"/>
        <color rgb="FFFF0000"/>
        <rFont val="新細明體"/>
        <family val="1"/>
        <charset val="136"/>
      </rPr>
      <t>名至一般考試</t>
    </r>
    <phoneticPr fontId="54" type="noConversion"/>
  </si>
  <si>
    <t xml:space="preserve">1.教練科學研究所甄試名額流用5名至一般考試
2.運動科學研究所甄試名額流用1名至一般考試
</t>
    <phoneticPr fontId="54" type="noConversion"/>
  </si>
  <si>
    <r>
      <t>1.</t>
    </r>
    <r>
      <rPr>
        <sz val="12"/>
        <rFont val="新細明體"/>
        <family val="1"/>
        <charset val="136"/>
      </rPr>
      <t>運科所甄試流用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名至一般考試</t>
    </r>
    <r>
      <rPr>
        <sz val="12"/>
        <rFont val="Times New Roman"/>
        <family val="1"/>
      </rPr>
      <t xml:space="preserve">
2.</t>
    </r>
    <r>
      <rPr>
        <sz val="12"/>
        <rFont val="新細明體"/>
        <family val="1"/>
        <charset val="136"/>
      </rPr>
      <t>體研所甄試流用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名至一般考試
3.</t>
    </r>
    <r>
      <rPr>
        <b/>
        <sz val="12"/>
        <color rgb="FFFF0000"/>
        <rFont val="新細明體"/>
        <family val="1"/>
        <charset val="136"/>
      </rPr>
      <t>國際碩112年度考試錄取不足額1名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4.</t>
    </r>
    <r>
      <rPr>
        <b/>
        <sz val="12"/>
        <color rgb="FFFF0000"/>
        <rFont val="新細明體"/>
        <family val="1"/>
        <charset val="136"/>
      </rPr>
      <t>運動保健學系註冊後不足額1名</t>
    </r>
    <phoneticPr fontId="54" type="noConversion"/>
  </si>
  <si>
    <r>
      <t xml:space="preserve">1.運科所甄試流用4名至一般考試
2.休閒產業經營學流用4名至一般考試
</t>
    </r>
    <r>
      <rPr>
        <sz val="12"/>
        <rFont val="新細明體"/>
        <family val="1"/>
        <charset val="136"/>
      </rPr>
      <t>3.國際碩流用1名至一般考試</t>
    </r>
    <r>
      <rPr>
        <b/>
        <sz val="12"/>
        <color rgb="FFFF0000"/>
        <rFont val="新細明體"/>
        <family val="1"/>
        <charset val="136"/>
      </rPr>
      <t>,考試錄取不足額2</t>
    </r>
    <phoneticPr fontId="54" type="noConversion"/>
  </si>
  <si>
    <r>
      <t>115</t>
    </r>
    <r>
      <rPr>
        <b/>
        <sz val="12"/>
        <color rgb="FF000000"/>
        <rFont val="PMingLiu"/>
        <family val="1"/>
      </rPr>
      <t>學年度</t>
    </r>
    <phoneticPr fontId="54" type="noConversion"/>
  </si>
  <si>
    <r>
      <rPr>
        <sz val="12"/>
        <rFont val="PMingLiu"/>
        <family val="1"/>
      </rPr>
      <t xml:space="preserve">體育推廣學系碩士班
</t>
    </r>
    <r>
      <rPr>
        <sz val="10"/>
        <rFont val="Times New Roman"/>
        <family val="1"/>
      </rPr>
      <t>(115</t>
    </r>
    <r>
      <rPr>
        <sz val="10"/>
        <rFont val="微軟正黑體"/>
        <family val="1"/>
        <charset val="136"/>
      </rPr>
      <t>年度起不分組</t>
    </r>
    <r>
      <rPr>
        <sz val="10"/>
        <rFont val="Times New Roman"/>
        <family val="1"/>
      </rPr>
      <t>)</t>
    </r>
    <phoneticPr fontId="54" type="noConversion"/>
  </si>
  <si>
    <t>-</t>
    <phoneticPr fontId="54" type="noConversion"/>
  </si>
  <si>
    <t>運動健康組</t>
  </si>
  <si>
    <t>運動營養組</t>
  </si>
  <si>
    <t>運動科技組</t>
  </si>
  <si>
    <t>115學年度</t>
    <phoneticPr fontId="54" type="noConversion"/>
  </si>
  <si>
    <t>體育推廣學系
 碩士班</t>
    <phoneticPr fontId="54" type="noConversion"/>
  </si>
  <si>
    <t>管理學院碩士在職班</t>
    <phoneticPr fontId="54" type="noConversion"/>
  </si>
  <si>
    <r>
      <t xml:space="preserve">運動科學研究所
</t>
    </r>
    <r>
      <rPr>
        <sz val="10"/>
        <rFont val="PMingLiu"/>
        <family val="1"/>
        <charset val="136"/>
      </rPr>
      <t>(115年度起不分組)</t>
    </r>
    <phoneticPr fontId="54" type="noConversion"/>
  </si>
  <si>
    <r>
      <t>體研所博甄流用</t>
    </r>
    <r>
      <rPr>
        <b/>
        <sz val="11"/>
        <color rgb="FFFF0000"/>
        <rFont val="Times New Roman"/>
        <family val="1"/>
      </rPr>
      <t>1</t>
    </r>
    <r>
      <rPr>
        <b/>
        <sz val="11"/>
        <color rgb="FFFF0000"/>
        <rFont val="細明體"/>
        <family val="3"/>
        <charset val="136"/>
      </rPr>
      <t>至一般考試</t>
    </r>
    <phoneticPr fontId="54" type="noConversion"/>
  </si>
  <si>
    <r>
      <t>112-115</t>
    </r>
    <r>
      <rPr>
        <b/>
        <sz val="18"/>
        <color rgb="FF000000"/>
        <rFont val="DFKai-SB"/>
        <family val="1"/>
      </rPr>
      <t>學年博士班報名、錄取情形統計表</t>
    </r>
    <r>
      <rPr>
        <b/>
        <sz val="18"/>
        <color rgb="FF000000"/>
        <rFont val="新細明體"/>
        <family val="1"/>
        <charset val="136"/>
      </rPr>
      <t>　　更新日期：</t>
    </r>
    <r>
      <rPr>
        <b/>
        <sz val="18"/>
        <color rgb="FF000000"/>
        <rFont val="Times New Roman"/>
        <family val="1"/>
      </rPr>
      <t>1150520</t>
    </r>
    <phoneticPr fontId="54" type="noConversion"/>
  </si>
  <si>
    <t>112-115學年碩士在職專班報名、錄取情形統計表　　更新日期：1150520</t>
    <phoneticPr fontId="54" type="noConversion"/>
  </si>
  <si>
    <t>112-115學年度碩士班報名、錄取情形統計表　　更新日期：1150520</t>
    <phoneticPr fontId="54" type="noConversion"/>
  </si>
  <si>
    <t>教練科學組</t>
    <phoneticPr fontId="5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</si>
</sst>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.0%"/>
  </numFmts>
  <fonts count="83">
    <font>
      <sz val="11"/>
      <color theme="1"/>
      <name val="新細明體"/>
      <charset val="134"/>
      <scheme val="minor"/>
    </font>
    <font>
      <b/>
      <sz val="18"/>
      <color rgb="FF000000"/>
      <name val="DFKai-SB"/>
      <family val="1"/>
    </font>
    <font>
      <sz val="12"/>
      <name val="Calibri"/>
      <family val="2"/>
    </font>
    <font>
      <sz val="12"/>
      <color rgb="FF000000"/>
      <name val="PMingLiu"/>
      <family val="1"/>
    </font>
    <font>
      <sz val="12"/>
      <color theme="1"/>
      <name val="PMingLiu"/>
      <family val="1"/>
    </font>
    <font>
      <sz val="10"/>
      <color rgb="FF000000"/>
      <name val="PMingLiu"/>
      <family val="1"/>
    </font>
    <font>
      <b/>
      <sz val="12"/>
      <color rgb="FFFF0000"/>
      <name val="PMingLiu"/>
      <family val="1"/>
    </font>
    <font>
      <b/>
      <sz val="12"/>
      <color rgb="FF0000FF"/>
      <name val="PMingLiu"/>
      <family val="1"/>
    </font>
    <font>
      <sz val="14"/>
      <color rgb="FF000000"/>
      <name val="PMingLiu"/>
      <family val="1"/>
    </font>
    <font>
      <sz val="12"/>
      <color theme="1"/>
      <name val="微軟正黑體"/>
      <family val="2"/>
      <charset val="136"/>
    </font>
    <font>
      <sz val="12"/>
      <color theme="1"/>
      <name val="Calibri"/>
      <family val="2"/>
    </font>
    <font>
      <b/>
      <sz val="10"/>
      <name val="微軟正黑體"/>
      <family val="2"/>
      <charset val="136"/>
    </font>
    <font>
      <b/>
      <sz val="10"/>
      <name val="新細明體"/>
      <family val="1"/>
      <charset val="136"/>
    </font>
    <font>
      <b/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8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  <font>
      <sz val="16"/>
      <color rgb="FF000000"/>
      <name val="新細明體"/>
      <family val="1"/>
      <charset val="136"/>
    </font>
    <font>
      <sz val="16"/>
      <name val="Calibri"/>
      <family val="2"/>
    </font>
    <font>
      <sz val="14"/>
      <color rgb="FF000000"/>
      <name val="新細明體"/>
      <family val="1"/>
      <charset val="136"/>
    </font>
    <font>
      <b/>
      <sz val="14"/>
      <color rgb="FF0000FF"/>
      <name val="PMingLiu"/>
      <family val="1"/>
    </font>
    <font>
      <b/>
      <sz val="14"/>
      <color rgb="FF0000FF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FF0000"/>
      <name val="Calibri"/>
      <family val="2"/>
    </font>
    <font>
      <sz val="12"/>
      <color rgb="FF000000"/>
      <name val="新細明體"/>
      <family val="1"/>
      <charset val="136"/>
    </font>
    <font>
      <b/>
      <sz val="18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PMingLiu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6600CC"/>
      <name val="Times New Roman"/>
      <family val="1"/>
    </font>
    <font>
      <sz val="12"/>
      <color rgb="FF0000FF"/>
      <name val="Times New Roman"/>
      <family val="1"/>
    </font>
    <font>
      <sz val="12"/>
      <color theme="1"/>
      <name val="Times New Roman"/>
      <family val="1"/>
    </font>
    <font>
      <sz val="12"/>
      <name val="PMingLiu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rgb="FF0000FF"/>
      <name val="Calibri"/>
      <family val="2"/>
    </font>
    <font>
      <sz val="11"/>
      <name val="PMingLiu"/>
      <family val="1"/>
    </font>
    <font>
      <b/>
      <sz val="12"/>
      <color rgb="FF6600CC"/>
      <name val="Times New Roman"/>
      <family val="1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b/>
      <sz val="12"/>
      <color rgb="FF000000"/>
      <name val="PMingLiu"/>
      <family val="1"/>
    </font>
    <font>
      <b/>
      <sz val="10"/>
      <name val="PMingLiu"/>
      <family val="1"/>
    </font>
    <font>
      <sz val="11"/>
      <name val="Times New Roman"/>
      <family val="1"/>
    </font>
    <font>
      <sz val="11"/>
      <name val="微軟正黑體"/>
      <family val="2"/>
      <charset val="136"/>
    </font>
    <font>
      <b/>
      <sz val="12"/>
      <name val="PMingLiu"/>
      <family val="1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  <scheme val="minor"/>
    </font>
    <font>
      <sz val="14"/>
      <color rgb="FF0000FF"/>
      <name val="PMingLiu"/>
      <family val="1"/>
    </font>
    <font>
      <sz val="14"/>
      <color rgb="FF0000FF"/>
      <name val="PMingLiu"/>
      <family val="1"/>
      <charset val="136"/>
    </font>
    <font>
      <b/>
      <sz val="12"/>
      <color rgb="FF0000FF"/>
      <name val="Times New Roman"/>
      <family val="1"/>
    </font>
    <font>
      <sz val="14"/>
      <color rgb="FF0000FF"/>
      <name val="新細明體"/>
      <family val="1"/>
      <charset val="136"/>
      <scheme val="minor"/>
    </font>
    <font>
      <b/>
      <sz val="12"/>
      <color rgb="FFFF0000"/>
      <name val="Times New Roman"/>
      <family val="1"/>
    </font>
    <font>
      <b/>
      <sz val="14"/>
      <color rgb="FF0000FF"/>
      <name val="新細明體"/>
      <family val="1"/>
      <charset val="136"/>
      <scheme val="minor"/>
    </font>
    <font>
      <b/>
      <sz val="14"/>
      <color rgb="FFFF0000"/>
      <name val="PMingLiu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FF"/>
      <name val="Times New Roman"/>
      <family val="1"/>
    </font>
    <font>
      <b/>
      <sz val="12"/>
      <color rgb="FFFF0000"/>
      <name val="微軟正黑體"/>
      <family val="1"/>
      <charset val="136"/>
    </font>
    <font>
      <b/>
      <sz val="18"/>
      <color theme="1"/>
      <name val="Times New Roman"/>
      <family val="1"/>
      <charset val="136"/>
    </font>
    <font>
      <sz val="10"/>
      <name val="微軟正黑體"/>
      <family val="1"/>
      <charset val="136"/>
    </font>
    <font>
      <strike/>
      <sz val="12"/>
      <name val="Microsoft JhengHei"/>
      <charset val="136"/>
    </font>
    <font>
      <strike/>
      <sz val="12"/>
      <name val="新細明體"/>
      <family val="1"/>
      <charset val="136"/>
    </font>
    <font>
      <sz val="10"/>
      <name val="PMingLiu"/>
      <family val="1"/>
      <charset val="136"/>
    </font>
    <font>
      <b/>
      <sz val="11"/>
      <color rgb="FFFF0000"/>
      <name val="細明體"/>
      <family val="3"/>
      <charset val="136"/>
    </font>
    <font>
      <b/>
      <sz val="11"/>
      <color rgb="FFFF0000"/>
      <name val="Times New Roman"/>
      <family val="1"/>
    </font>
    <font>
      <b/>
      <sz val="18"/>
      <color rgb="FF000000"/>
      <name val="新細明體"/>
      <family val="1"/>
      <charset val="136"/>
    </font>
    <font>
      <b/>
      <sz val="14"/>
      <name val="PMingLiu"/>
      <family val="1"/>
    </font>
    <font>
      <b/>
      <sz val="14"/>
      <name val="PMingLiu"/>
      <family val="1"/>
      <charset val="136"/>
    </font>
    <font>
      <sz val="14"/>
      <color rgb="FF0000FF"/>
      <name val="新細明體"/>
      <family val="1"/>
      <charset val="136"/>
    </font>
  </fonts>
  <fills count="1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rgb="FFFEF2CB"/>
      </patternFill>
    </fill>
    <fill>
      <patternFill patternType="solid">
        <fgColor theme="7" tint="0.79995117038483843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rgb="FFFEF2CB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</fills>
  <borders count="1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rgb="FF000000"/>
      </left>
      <right style="thin">
        <color auto="1"/>
      </right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rgb="FF000000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double">
        <color rgb="FF000000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 diagonalUp="1">
      <left style="double">
        <color rgb="FF000000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rgb="FF00000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rgb="FF00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/>
      <top style="thin">
        <color rgb="FF000000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rgb="FF000000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rgb="FF000000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 diagonalUp="1">
      <left style="thin">
        <color auto="1"/>
      </left>
      <right/>
      <top style="thin">
        <color auto="1"/>
      </top>
      <bottom style="medium">
        <color auto="1"/>
      </bottom>
      <diagonal style="thin">
        <color auto="1"/>
      </diagonal>
    </border>
    <border>
      <left/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rgb="FF000000"/>
      </right>
      <top style="medium">
        <color auto="1"/>
      </top>
      <bottom/>
      <diagonal/>
    </border>
    <border>
      <left style="thin">
        <color auto="1"/>
      </left>
      <right style="double">
        <color rgb="FF00000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rgb="FF000000"/>
      </left>
      <right style="medium">
        <color auto="1"/>
      </right>
      <top style="medium">
        <color auto="1"/>
      </top>
      <bottom/>
      <diagonal/>
    </border>
    <border>
      <left style="double">
        <color rgb="FF000000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52" fillId="0" borderId="0" applyFont="0" applyFill="0" applyBorder="0" applyAlignment="0" applyProtection="0">
      <alignment vertical="center"/>
    </xf>
  </cellStyleXfs>
  <cellXfs count="621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Font="1" applyAlignment="1">
      <alignment vertical="center" textRotation="255"/>
    </xf>
    <xf numFmtId="0" fontId="14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9" fontId="8" fillId="0" borderId="4" xfId="0" applyNumberFormat="1" applyFont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4" fillId="2" borderId="33" xfId="0" applyFont="1" applyFill="1" applyBorder="1" applyAlignment="1">
      <alignment horizontal="center" vertical="top" textRotation="255"/>
    </xf>
    <xf numFmtId="0" fontId="24" fillId="0" borderId="33" xfId="0" applyFont="1" applyBorder="1" applyAlignment="1">
      <alignment horizontal="center" vertical="top" textRotation="255"/>
    </xf>
    <xf numFmtId="0" fontId="24" fillId="2" borderId="38" xfId="0" applyFont="1" applyFill="1" applyBorder="1" applyAlignment="1">
      <alignment horizontal="center" vertical="top" textRotation="255"/>
    </xf>
    <xf numFmtId="0" fontId="24" fillId="0" borderId="4" xfId="0" applyFont="1" applyBorder="1" applyAlignment="1">
      <alignment horizontal="center" vertical="top" textRotation="255"/>
    </xf>
    <xf numFmtId="0" fontId="19" fillId="2" borderId="4" xfId="0" applyFont="1" applyFill="1" applyBorder="1" applyAlignment="1">
      <alignment horizontal="center" vertical="center"/>
    </xf>
    <xf numFmtId="9" fontId="19" fillId="0" borderId="4" xfId="0" applyNumberFormat="1" applyFont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9" fontId="19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9" fontId="21" fillId="0" borderId="1" xfId="0" applyNumberFormat="1" applyFont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textRotation="255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6" fillId="0" borderId="0" xfId="0" applyFont="1" applyBorder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3" fillId="0" borderId="45" xfId="0" applyFont="1" applyBorder="1" applyAlignment="1">
      <alignment vertical="center" wrapText="1"/>
    </xf>
    <xf numFmtId="0" fontId="33" fillId="0" borderId="9" xfId="0" applyFont="1" applyBorder="1" applyAlignment="1">
      <alignment horizontal="center" vertical="center"/>
    </xf>
    <xf numFmtId="0" fontId="38" fillId="0" borderId="32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9" fillId="0" borderId="50" xfId="0" applyFont="1" applyBorder="1" applyAlignment="1">
      <alignment vertical="center" wrapText="1"/>
    </xf>
    <xf numFmtId="0" fontId="40" fillId="0" borderId="53" xfId="0" applyFont="1" applyBorder="1" applyAlignment="1">
      <alignment vertical="center" wrapText="1"/>
    </xf>
    <xf numFmtId="0" fontId="33" fillId="0" borderId="55" xfId="0" applyFon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10" fillId="0" borderId="57" xfId="0" applyFont="1" applyFill="1" applyBorder="1" applyAlignment="1">
      <alignment vertical="center"/>
    </xf>
    <xf numFmtId="0" fontId="33" fillId="0" borderId="45" xfId="0" applyFont="1" applyBorder="1" applyAlignment="1">
      <alignment vertical="center"/>
    </xf>
    <xf numFmtId="0" fontId="33" fillId="0" borderId="60" xfId="0" applyFont="1" applyBorder="1" applyAlignment="1">
      <alignment vertical="center"/>
    </xf>
    <xf numFmtId="0" fontId="42" fillId="0" borderId="45" xfId="0" applyFont="1" applyBorder="1" applyAlignment="1">
      <alignment vertical="center" wrapText="1"/>
    </xf>
    <xf numFmtId="0" fontId="38" fillId="0" borderId="65" xfId="0" applyFont="1" applyBorder="1" applyAlignment="1">
      <alignment horizontal="center" vertical="center" wrapText="1"/>
    </xf>
    <xf numFmtId="0" fontId="33" fillId="0" borderId="66" xfId="0" applyFont="1" applyBorder="1" applyAlignment="1">
      <alignment vertical="center" wrapText="1"/>
    </xf>
    <xf numFmtId="0" fontId="34" fillId="5" borderId="67" xfId="0" applyFont="1" applyFill="1" applyBorder="1" applyAlignment="1">
      <alignment horizontal="center" vertical="center"/>
    </xf>
    <xf numFmtId="0" fontId="33" fillId="0" borderId="69" xfId="0" applyFont="1" applyBorder="1" applyAlignment="1">
      <alignment horizontal="center" vertical="center" wrapText="1"/>
    </xf>
    <xf numFmtId="0" fontId="33" fillId="0" borderId="32" xfId="0" applyFont="1" applyBorder="1" applyAlignment="1">
      <alignment vertical="center" wrapText="1"/>
    </xf>
    <xf numFmtId="0" fontId="34" fillId="5" borderId="70" xfId="0" applyFont="1" applyFill="1" applyBorder="1" applyAlignment="1">
      <alignment horizontal="center" vertical="center"/>
    </xf>
    <xf numFmtId="9" fontId="33" fillId="0" borderId="2" xfId="0" applyNumberFormat="1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3" fillId="0" borderId="72" xfId="0" applyFont="1" applyBorder="1" applyAlignment="1">
      <alignment vertical="center" wrapText="1"/>
    </xf>
    <xf numFmtId="0" fontId="34" fillId="5" borderId="73" xfId="0" applyFont="1" applyFill="1" applyBorder="1" applyAlignment="1">
      <alignment horizontal="center" vertical="center"/>
    </xf>
    <xf numFmtId="0" fontId="33" fillId="0" borderId="33" xfId="0" applyFont="1" applyBorder="1" applyAlignment="1">
      <alignment horizontal="center" vertical="center" wrapText="1"/>
    </xf>
    <xf numFmtId="9" fontId="33" fillId="0" borderId="74" xfId="0" applyNumberFormat="1" applyFont="1" applyBorder="1" applyAlignment="1">
      <alignment horizontal="center" vertical="center"/>
    </xf>
    <xf numFmtId="0" fontId="34" fillId="0" borderId="76" xfId="0" applyFont="1" applyBorder="1" applyAlignment="1">
      <alignment horizontal="center" vertical="center" wrapText="1"/>
    </xf>
    <xf numFmtId="0" fontId="2" fillId="0" borderId="77" xfId="0" applyFont="1" applyBorder="1" applyAlignment="1">
      <alignment vertical="center"/>
    </xf>
    <xf numFmtId="0" fontId="34" fillId="5" borderId="54" xfId="0" applyFont="1" applyFill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 wrapText="1"/>
    </xf>
    <xf numFmtId="9" fontId="34" fillId="0" borderId="56" xfId="0" applyNumberFormat="1" applyFont="1" applyBorder="1" applyAlignment="1">
      <alignment horizontal="center" vertical="center"/>
    </xf>
    <xf numFmtId="0" fontId="34" fillId="0" borderId="79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7" fillId="0" borderId="9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horizontal="right" vertical="center"/>
    </xf>
    <xf numFmtId="0" fontId="37" fillId="0" borderId="55" xfId="0" applyFont="1" applyBorder="1" applyAlignment="1">
      <alignment horizontal="center" vertical="center"/>
    </xf>
    <xf numFmtId="0" fontId="33" fillId="0" borderId="9" xfId="0" applyFont="1" applyFill="1" applyBorder="1" applyAlignment="1">
      <alignment vertical="center" wrapText="1"/>
    </xf>
    <xf numFmtId="0" fontId="2" fillId="0" borderId="55" xfId="0" applyFont="1" applyFill="1" applyBorder="1" applyAlignment="1">
      <alignment vertical="center"/>
    </xf>
    <xf numFmtId="0" fontId="33" fillId="0" borderId="9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/>
    </xf>
    <xf numFmtId="0" fontId="34" fillId="4" borderId="67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9" fontId="33" fillId="0" borderId="15" xfId="0" applyNumberFormat="1" applyFont="1" applyFill="1" applyBorder="1" applyAlignment="1">
      <alignment horizontal="right" vertical="center"/>
    </xf>
    <xf numFmtId="0" fontId="34" fillId="4" borderId="70" xfId="0" applyFont="1" applyFill="1" applyBorder="1" applyAlignment="1">
      <alignment horizontal="center" vertical="center"/>
    </xf>
    <xf numFmtId="0" fontId="34" fillId="0" borderId="33" xfId="0" applyFont="1" applyFill="1" applyBorder="1" applyAlignment="1">
      <alignment horizontal="center" vertical="center" wrapText="1"/>
    </xf>
    <xf numFmtId="9" fontId="33" fillId="0" borderId="86" xfId="0" applyNumberFormat="1" applyFont="1" applyFill="1" applyBorder="1" applyAlignment="1">
      <alignment horizontal="right" vertical="center"/>
    </xf>
    <xf numFmtId="0" fontId="34" fillId="4" borderId="73" xfId="0" applyFont="1" applyFill="1" applyBorder="1" applyAlignment="1">
      <alignment horizontal="center" vertical="center"/>
    </xf>
    <xf numFmtId="0" fontId="37" fillId="0" borderId="33" xfId="0" applyFont="1" applyBorder="1" applyAlignment="1">
      <alignment horizontal="center" vertical="center" wrapText="1"/>
    </xf>
    <xf numFmtId="0" fontId="34" fillId="0" borderId="78" xfId="0" applyFont="1" applyFill="1" applyBorder="1" applyAlignment="1">
      <alignment horizontal="center" vertical="center" wrapText="1"/>
    </xf>
    <xf numFmtId="9" fontId="34" fillId="0" borderId="87" xfId="0" applyNumberFormat="1" applyFont="1" applyFill="1" applyBorder="1" applyAlignment="1">
      <alignment horizontal="right" vertical="center" wrapText="1"/>
    </xf>
    <xf numFmtId="0" fontId="34" fillId="4" borderId="54" xfId="0" applyFont="1" applyFill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/>
    </xf>
    <xf numFmtId="0" fontId="45" fillId="0" borderId="55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37" fillId="0" borderId="63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7" fillId="0" borderId="75" xfId="0" applyFont="1" applyFill="1" applyBorder="1" applyAlignment="1">
      <alignment horizontal="center" vertical="center" wrapText="1"/>
    </xf>
    <xf numFmtId="0" fontId="45" fillId="0" borderId="33" xfId="0" applyFont="1" applyFill="1" applyBorder="1" applyAlignment="1">
      <alignment horizontal="center" vertical="center" wrapText="1"/>
    </xf>
    <xf numFmtId="0" fontId="2" fillId="0" borderId="83" xfId="0" applyFont="1" applyBorder="1" applyAlignment="1">
      <alignment vertical="center"/>
    </xf>
    <xf numFmtId="0" fontId="33" fillId="0" borderId="83" xfId="0" applyFont="1" applyBorder="1" applyAlignment="1">
      <alignment horizontal="center" vertical="center"/>
    </xf>
    <xf numFmtId="0" fontId="2" fillId="0" borderId="88" xfId="0" applyFont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0" fontId="33" fillId="0" borderId="9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center" vertical="center" wrapText="1"/>
    </xf>
    <xf numFmtId="0" fontId="33" fillId="0" borderId="55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9" fontId="33" fillId="0" borderId="68" xfId="0" applyNumberFormat="1" applyFont="1" applyBorder="1" applyAlignment="1">
      <alignment horizontal="center" vertical="center"/>
    </xf>
    <xf numFmtId="0" fontId="33" fillId="0" borderId="51" xfId="0" applyFont="1" applyFill="1" applyBorder="1" applyAlignment="1">
      <alignment horizontal="center" vertical="center" wrapText="1"/>
    </xf>
    <xf numFmtId="0" fontId="33" fillId="0" borderId="63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/>
    </xf>
    <xf numFmtId="0" fontId="33" fillId="0" borderId="75" xfId="0" applyFont="1" applyFill="1" applyBorder="1" applyAlignment="1">
      <alignment horizontal="center" vertical="center" wrapText="1"/>
    </xf>
    <xf numFmtId="0" fontId="31" fillId="5" borderId="90" xfId="0" applyFont="1" applyFill="1" applyBorder="1" applyAlignment="1">
      <alignment horizontal="center" vertical="top" textRotation="255" wrapText="1"/>
    </xf>
    <xf numFmtId="0" fontId="30" fillId="0" borderId="91" xfId="0" applyFont="1" applyBorder="1" applyAlignment="1">
      <alignment horizontal="center" vertical="top" textRotation="255" wrapText="1"/>
    </xf>
    <xf numFmtId="9" fontId="30" fillId="0" borderId="92" xfId="0" applyNumberFormat="1" applyFont="1" applyBorder="1" applyAlignment="1">
      <alignment horizontal="center" vertical="top" textRotation="255" wrapText="1"/>
    </xf>
    <xf numFmtId="0" fontId="2" fillId="0" borderId="84" xfId="0" applyFont="1" applyFill="1" applyBorder="1" applyAlignment="1">
      <alignment vertical="center"/>
    </xf>
    <xf numFmtId="9" fontId="33" fillId="0" borderId="82" xfId="0" applyNumberFormat="1" applyFont="1" applyFill="1" applyBorder="1" applyAlignment="1">
      <alignment horizontal="center" vertical="center"/>
    </xf>
    <xf numFmtId="9" fontId="33" fillId="0" borderId="15" xfId="0" applyNumberFormat="1" applyFont="1" applyFill="1" applyBorder="1" applyAlignment="1">
      <alignment horizontal="center" vertical="center"/>
    </xf>
    <xf numFmtId="9" fontId="33" fillId="0" borderId="86" xfId="0" applyNumberFormat="1" applyFont="1" applyFill="1" applyBorder="1" applyAlignment="1">
      <alignment horizontal="center" vertical="center"/>
    </xf>
    <xf numFmtId="9" fontId="34" fillId="0" borderId="87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30" fillId="0" borderId="96" xfId="0" applyFont="1" applyFill="1" applyBorder="1" applyAlignment="1">
      <alignment horizontal="center" vertical="top" textRotation="255" wrapText="1"/>
    </xf>
    <xf numFmtId="0" fontId="30" fillId="0" borderId="91" xfId="0" applyFont="1" applyFill="1" applyBorder="1" applyAlignment="1">
      <alignment horizontal="center" vertical="top" textRotation="255" wrapText="1"/>
    </xf>
    <xf numFmtId="9" fontId="30" fillId="0" borderId="97" xfId="0" applyNumberFormat="1" applyFont="1" applyFill="1" applyBorder="1" applyAlignment="1">
      <alignment horizontal="center" vertical="top" textRotation="255" wrapText="1"/>
    </xf>
    <xf numFmtId="0" fontId="31" fillId="5" borderId="98" xfId="0" applyFont="1" applyFill="1" applyBorder="1" applyAlignment="1">
      <alignment horizontal="center" vertical="top" textRotation="255" wrapText="1"/>
    </xf>
    <xf numFmtId="0" fontId="34" fillId="5" borderId="8" xfId="0" applyFont="1" applyFill="1" applyBorder="1" applyAlignment="1">
      <alignment horizontal="center" vertical="center"/>
    </xf>
    <xf numFmtId="0" fontId="33" fillId="0" borderId="55" xfId="0" applyFont="1" applyFill="1" applyBorder="1" applyAlignment="1">
      <alignment horizontal="center" vertical="center"/>
    </xf>
    <xf numFmtId="0" fontId="2" fillId="2" borderId="10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3" fillId="0" borderId="51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4" fillId="5" borderId="38" xfId="0" applyFont="1" applyFill="1" applyBorder="1" applyAlignment="1">
      <alignment horizontal="center" vertical="center"/>
    </xf>
    <xf numFmtId="0" fontId="34" fillId="5" borderId="6" xfId="0" applyFont="1" applyFill="1" applyBorder="1" applyAlignment="1">
      <alignment horizontal="center" vertical="center"/>
    </xf>
    <xf numFmtId="0" fontId="33" fillId="0" borderId="75" xfId="0" applyFont="1" applyFill="1" applyBorder="1" applyAlignment="1">
      <alignment horizontal="center" vertical="center"/>
    </xf>
    <xf numFmtId="0" fontId="33" fillId="0" borderId="33" xfId="0" applyFont="1" applyFill="1" applyBorder="1" applyAlignment="1">
      <alignment horizontal="center" vertical="center"/>
    </xf>
    <xf numFmtId="0" fontId="34" fillId="5" borderId="102" xfId="0" applyFont="1" applyFill="1" applyBorder="1" applyAlignment="1">
      <alignment horizontal="center" vertical="center"/>
    </xf>
    <xf numFmtId="0" fontId="34" fillId="5" borderId="38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9" fontId="30" fillId="0" borderId="91" xfId="0" applyNumberFormat="1" applyFont="1" applyBorder="1" applyAlignment="1">
      <alignment horizontal="center" vertical="top" textRotation="255" wrapText="1"/>
    </xf>
    <xf numFmtId="9" fontId="30" fillId="0" borderId="91" xfId="0" applyNumberFormat="1" applyFont="1" applyFill="1" applyBorder="1" applyAlignment="1">
      <alignment horizontal="center" vertical="top" textRotation="255" wrapText="1"/>
    </xf>
    <xf numFmtId="9" fontId="33" fillId="0" borderId="9" xfId="0" applyNumberFormat="1" applyFont="1" applyBorder="1" applyAlignment="1">
      <alignment horizontal="center" vertical="center"/>
    </xf>
    <xf numFmtId="9" fontId="33" fillId="0" borderId="4" xfId="0" applyNumberFormat="1" applyFont="1" applyFill="1" applyBorder="1" applyAlignment="1">
      <alignment horizontal="center" vertical="center"/>
    </xf>
    <xf numFmtId="9" fontId="33" fillId="0" borderId="55" xfId="0" applyNumberFormat="1" applyFont="1" applyBorder="1" applyAlignment="1">
      <alignment horizontal="center" vertical="center"/>
    </xf>
    <xf numFmtId="9" fontId="33" fillId="0" borderId="4" xfId="0" applyNumberFormat="1" applyFont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9" fontId="33" fillId="0" borderId="1" xfId="0" applyNumberFormat="1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9" fontId="33" fillId="0" borderId="1" xfId="0" applyNumberFormat="1" applyFont="1" applyFill="1" applyBorder="1" applyAlignment="1">
      <alignment horizontal="center" vertical="center"/>
    </xf>
    <xf numFmtId="9" fontId="33" fillId="0" borderId="33" xfId="0" applyNumberFormat="1" applyFont="1" applyBorder="1" applyAlignment="1">
      <alignment horizontal="center" vertical="center"/>
    </xf>
    <xf numFmtId="0" fontId="33" fillId="0" borderId="33" xfId="0" applyFont="1" applyFill="1" applyBorder="1" applyAlignment="1">
      <alignment horizontal="center" vertical="center" wrapText="1"/>
    </xf>
    <xf numFmtId="0" fontId="30" fillId="0" borderId="33" xfId="0" applyFont="1" applyFill="1" applyBorder="1" applyAlignment="1">
      <alignment horizontal="center" vertical="center"/>
    </xf>
    <xf numFmtId="9" fontId="33" fillId="0" borderId="33" xfId="0" applyNumberFormat="1" applyFont="1" applyFill="1" applyBorder="1" applyAlignment="1">
      <alignment horizontal="center" vertical="center"/>
    </xf>
    <xf numFmtId="9" fontId="34" fillId="0" borderId="4" xfId="0" applyNumberFormat="1" applyFont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33" fillId="0" borderId="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9" fontId="33" fillId="0" borderId="68" xfId="0" applyNumberFormat="1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36" fillId="0" borderId="9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 wrapText="1"/>
    </xf>
    <xf numFmtId="0" fontId="36" fillId="0" borderId="55" xfId="0" applyFont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41" fillId="0" borderId="83" xfId="0" applyFont="1" applyFill="1" applyBorder="1" applyAlignment="1">
      <alignment vertical="center"/>
    </xf>
    <xf numFmtId="0" fontId="36" fillId="0" borderId="9" xfId="0" applyFont="1" applyFill="1" applyBorder="1" applyAlignment="1">
      <alignment horizontal="center" vertical="center" wrapText="1"/>
    </xf>
    <xf numFmtId="0" fontId="36" fillId="0" borderId="55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58" fillId="0" borderId="33" xfId="0" applyFont="1" applyFill="1" applyBorder="1" applyAlignment="1">
      <alignment horizontal="center" vertical="center" wrapText="1"/>
    </xf>
    <xf numFmtId="0" fontId="58" fillId="0" borderId="78" xfId="0" applyFont="1" applyFill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/>
    </xf>
    <xf numFmtId="0" fontId="58" fillId="0" borderId="78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top" wrapText="1"/>
    </xf>
    <xf numFmtId="0" fontId="11" fillId="4" borderId="40" xfId="0" applyFont="1" applyFill="1" applyBorder="1" applyAlignment="1">
      <alignment horizontal="center" vertical="top" wrapText="1"/>
    </xf>
    <xf numFmtId="9" fontId="12" fillId="3" borderId="4" xfId="0" applyNumberFormat="1" applyFont="1" applyFill="1" applyBorder="1" applyAlignment="1">
      <alignment horizontal="center" vertical="top" wrapText="1"/>
    </xf>
    <xf numFmtId="0" fontId="48" fillId="5" borderId="40" xfId="0" applyFont="1" applyFill="1" applyBorder="1" applyAlignment="1">
      <alignment horizontal="center" vertical="top" wrapText="1"/>
    </xf>
    <xf numFmtId="9" fontId="32" fillId="0" borderId="42" xfId="0" applyNumberFormat="1" applyFont="1" applyBorder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59" fillId="0" borderId="0" xfId="0" applyFont="1" applyAlignment="1"/>
    <xf numFmtId="0" fontId="36" fillId="0" borderId="8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60" fillId="0" borderId="78" xfId="0" applyFont="1" applyFill="1" applyBorder="1" applyAlignment="1">
      <alignment horizontal="center" vertical="center" wrapText="1"/>
    </xf>
    <xf numFmtId="0" fontId="60" fillId="0" borderId="78" xfId="0" applyFont="1" applyBorder="1" applyAlignment="1">
      <alignment horizontal="center" vertical="center" wrapText="1"/>
    </xf>
    <xf numFmtId="0" fontId="60" fillId="5" borderId="54" xfId="0" applyFont="1" applyFill="1" applyBorder="1" applyAlignment="1">
      <alignment horizontal="center" vertical="center" wrapText="1"/>
    </xf>
    <xf numFmtId="0" fontId="61" fillId="0" borderId="0" xfId="0" applyFont="1" applyAlignment="1"/>
    <xf numFmtId="178" fontId="33" fillId="0" borderId="2" xfId="0" applyNumberFormat="1" applyFont="1" applyBorder="1" applyAlignment="1">
      <alignment horizontal="center" vertical="center"/>
    </xf>
    <xf numFmtId="178" fontId="33" fillId="0" borderId="74" xfId="0" applyNumberFormat="1" applyFont="1" applyBorder="1" applyAlignment="1">
      <alignment horizontal="center" vertical="center"/>
    </xf>
    <xf numFmtId="178" fontId="34" fillId="0" borderId="56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84" xfId="0" applyFont="1" applyFill="1" applyBorder="1" applyAlignment="1">
      <alignment horizontal="center" vertical="center"/>
    </xf>
    <xf numFmtId="9" fontId="37" fillId="0" borderId="15" xfId="0" applyNumberFormat="1" applyFont="1" applyFill="1" applyBorder="1" applyAlignment="1">
      <alignment horizontal="center" vertical="center"/>
    </xf>
    <xf numFmtId="9" fontId="37" fillId="0" borderId="86" xfId="0" applyNumberFormat="1" applyFont="1" applyFill="1" applyBorder="1" applyAlignment="1">
      <alignment horizontal="center" vertical="center"/>
    </xf>
    <xf numFmtId="2" fontId="34" fillId="4" borderId="67" xfId="0" applyNumberFormat="1" applyFont="1" applyFill="1" applyBorder="1" applyAlignment="1">
      <alignment horizontal="center" vertical="center"/>
    </xf>
    <xf numFmtId="2" fontId="34" fillId="4" borderId="54" xfId="0" applyNumberFormat="1" applyFont="1" applyFill="1" applyBorder="1" applyAlignment="1">
      <alignment horizontal="center" vertical="center" wrapText="1"/>
    </xf>
    <xf numFmtId="0" fontId="48" fillId="5" borderId="105" xfId="0" applyFont="1" applyFill="1" applyBorder="1" applyAlignment="1">
      <alignment horizontal="center" vertical="top" wrapText="1"/>
    </xf>
    <xf numFmtId="0" fontId="32" fillId="0" borderId="34" xfId="0" applyFont="1" applyBorder="1" applyAlignment="1">
      <alignment horizontal="center" vertical="top" wrapText="1"/>
    </xf>
    <xf numFmtId="9" fontId="12" fillId="3" borderId="34" xfId="0" applyNumberFormat="1" applyFont="1" applyFill="1" applyBorder="1" applyAlignment="1">
      <alignment horizontal="center" vertical="top" wrapText="1"/>
    </xf>
    <xf numFmtId="0" fontId="25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 wrapText="1"/>
    </xf>
    <xf numFmtId="0" fontId="63" fillId="0" borderId="0" xfId="0" applyFont="1" applyAlignment="1">
      <alignment vertical="center"/>
    </xf>
    <xf numFmtId="0" fontId="33" fillId="0" borderId="7" xfId="0" applyFont="1" applyBorder="1" applyAlignment="1">
      <alignment vertical="center" wrapText="1"/>
    </xf>
    <xf numFmtId="0" fontId="33" fillId="0" borderId="12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0" fontId="26" fillId="0" borderId="31" xfId="0" applyFont="1" applyBorder="1" applyAlignment="1">
      <alignment vertical="center"/>
    </xf>
    <xf numFmtId="0" fontId="26" fillId="0" borderId="31" xfId="0" applyFont="1" applyFill="1" applyBorder="1" applyAlignment="1">
      <alignment vertical="center"/>
    </xf>
    <xf numFmtId="0" fontId="63" fillId="0" borderId="0" xfId="0" applyFont="1" applyFill="1" applyAlignment="1">
      <alignment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68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9" fontId="30" fillId="0" borderId="1" xfId="0" applyNumberFormat="1" applyFont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9" fontId="31" fillId="3" borderId="1" xfId="0" applyNumberFormat="1" applyFont="1" applyFill="1" applyBorder="1" applyAlignment="1">
      <alignment horizontal="center" vertical="top" wrapText="1"/>
    </xf>
    <xf numFmtId="0" fontId="64" fillId="0" borderId="6" xfId="0" applyFont="1" applyFill="1" applyBorder="1" applyAlignment="1">
      <alignment horizontal="center" vertical="top" textRotation="255" wrapText="1"/>
    </xf>
    <xf numFmtId="0" fontId="64" fillId="0" borderId="1" xfId="0" applyFont="1" applyFill="1" applyBorder="1" applyAlignment="1">
      <alignment horizontal="center" vertical="top" textRotation="255" wrapText="1"/>
    </xf>
    <xf numFmtId="9" fontId="64" fillId="0" borderId="1" xfId="0" applyNumberFormat="1" applyFont="1" applyFill="1" applyBorder="1" applyAlignment="1">
      <alignment horizontal="center" vertical="top" textRotation="255" wrapText="1"/>
    </xf>
    <xf numFmtId="9" fontId="64" fillId="0" borderId="15" xfId="0" applyNumberFormat="1" applyFont="1" applyFill="1" applyBorder="1" applyAlignment="1">
      <alignment horizontal="center" vertical="top" textRotation="255" wrapText="1"/>
    </xf>
    <xf numFmtId="0" fontId="64" fillId="0" borderId="17" xfId="0" applyFont="1" applyFill="1" applyBorder="1" applyAlignment="1">
      <alignment horizontal="center" vertical="top" textRotation="255" wrapText="1"/>
    </xf>
    <xf numFmtId="0" fontId="64" fillId="0" borderId="18" xfId="0" applyFont="1" applyFill="1" applyBorder="1" applyAlignment="1">
      <alignment horizontal="center" vertical="top" textRotation="255" wrapText="1"/>
    </xf>
    <xf numFmtId="9" fontId="64" fillId="0" borderId="18" xfId="0" applyNumberFormat="1" applyFont="1" applyFill="1" applyBorder="1" applyAlignment="1">
      <alignment horizontal="center" vertical="top" textRotation="255" wrapText="1"/>
    </xf>
    <xf numFmtId="0" fontId="65" fillId="0" borderId="0" xfId="0" applyFont="1" applyAlignment="1">
      <alignment vertical="top" textRotation="255"/>
    </xf>
    <xf numFmtId="0" fontId="37" fillId="0" borderId="2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vertical="center"/>
    </xf>
    <xf numFmtId="0" fontId="36" fillId="0" borderId="5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center" vertical="center"/>
    </xf>
    <xf numFmtId="2" fontId="45" fillId="3" borderId="1" xfId="0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2" fontId="37" fillId="3" borderId="1" xfId="0" applyNumberFormat="1" applyFont="1" applyFill="1" applyBorder="1" applyAlignment="1">
      <alignment horizontal="center" vertical="center"/>
    </xf>
    <xf numFmtId="0" fontId="37" fillId="0" borderId="6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9" fontId="26" fillId="0" borderId="15" xfId="0" applyNumberFormat="1" applyFont="1" applyFill="1" applyBorder="1" applyAlignment="1">
      <alignment horizontal="center" vertical="center"/>
    </xf>
    <xf numFmtId="0" fontId="37" fillId="0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66" fillId="0" borderId="26" xfId="0" applyFont="1" applyFill="1" applyBorder="1" applyAlignment="1">
      <alignment horizontal="center" vertical="center" wrapText="1"/>
    </xf>
    <xf numFmtId="9" fontId="26" fillId="0" borderId="26" xfId="0" applyNumberFormat="1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vertical="center"/>
    </xf>
    <xf numFmtId="0" fontId="67" fillId="0" borderId="1" xfId="0" applyFont="1" applyFill="1" applyBorder="1" applyAlignment="1">
      <alignment horizontal="center" vertical="center" wrapText="1"/>
    </xf>
    <xf numFmtId="0" fontId="66" fillId="0" borderId="21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66" fillId="0" borderId="27" xfId="0" applyFont="1" applyFill="1" applyBorder="1" applyAlignment="1">
      <alignment horizontal="center" vertical="center" wrapText="1"/>
    </xf>
    <xf numFmtId="0" fontId="36" fillId="0" borderId="27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/>
    </xf>
    <xf numFmtId="0" fontId="66" fillId="0" borderId="24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center" vertical="center" wrapText="1"/>
    </xf>
    <xf numFmtId="0" fontId="37" fillId="0" borderId="28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0" fontId="66" fillId="0" borderId="29" xfId="0" applyFont="1" applyFill="1" applyBorder="1" applyAlignment="1">
      <alignment horizontal="center" vertical="center" wrapText="1"/>
    </xf>
    <xf numFmtId="9" fontId="26" fillId="0" borderId="29" xfId="0" applyNumberFormat="1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 wrapText="1"/>
    </xf>
    <xf numFmtId="0" fontId="67" fillId="6" borderId="1" xfId="0" applyFont="1" applyFill="1" applyBorder="1" applyAlignment="1">
      <alignment horizontal="center" vertical="center" wrapText="1"/>
    </xf>
    <xf numFmtId="177" fontId="68" fillId="3" borderId="1" xfId="0" applyNumberFormat="1" applyFont="1" applyFill="1" applyBorder="1" applyAlignment="1">
      <alignment horizontal="center" vertical="center"/>
    </xf>
    <xf numFmtId="177" fontId="63" fillId="3" borderId="1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 wrapText="1"/>
    </xf>
    <xf numFmtId="0" fontId="58" fillId="0" borderId="11" xfId="0" applyFont="1" applyFill="1" applyBorder="1" applyAlignment="1">
      <alignment horizontal="center" vertical="center" wrapText="1"/>
    </xf>
    <xf numFmtId="9" fontId="58" fillId="0" borderId="11" xfId="0" applyNumberFormat="1" applyFont="1" applyFill="1" applyBorder="1" applyAlignment="1">
      <alignment horizontal="center" vertical="center"/>
    </xf>
    <xf numFmtId="9" fontId="58" fillId="0" borderId="30" xfId="0" applyNumberFormat="1" applyFont="1" applyFill="1" applyBorder="1" applyAlignment="1">
      <alignment horizontal="center" vertical="center"/>
    </xf>
    <xf numFmtId="0" fontId="58" fillId="0" borderId="22" xfId="0" applyFont="1" applyFill="1" applyBorder="1" applyAlignment="1">
      <alignment horizontal="center" vertical="center" wrapText="1"/>
    </xf>
    <xf numFmtId="0" fontId="58" fillId="0" borderId="23" xfId="0" applyFont="1" applyFill="1" applyBorder="1" applyAlignment="1">
      <alignment horizontal="center" vertical="center" wrapText="1"/>
    </xf>
    <xf numFmtId="9" fontId="58" fillId="0" borderId="23" xfId="0" applyNumberFormat="1" applyFont="1" applyFill="1" applyBorder="1" applyAlignment="1">
      <alignment horizontal="center" vertical="center"/>
    </xf>
    <xf numFmtId="0" fontId="58" fillId="0" borderId="23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70" fillId="0" borderId="0" xfId="0" applyFont="1" applyAlignment="1"/>
    <xf numFmtId="0" fontId="63" fillId="0" borderId="0" xfId="0" applyFont="1"/>
    <xf numFmtId="0" fontId="45" fillId="0" borderId="78" xfId="0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left" vertical="center"/>
    </xf>
    <xf numFmtId="9" fontId="33" fillId="0" borderId="1" xfId="1" applyFont="1" applyFill="1" applyBorder="1" applyAlignment="1">
      <alignment horizontal="center" vertical="center"/>
    </xf>
    <xf numFmtId="2" fontId="60" fillId="4" borderId="70" xfId="0" applyNumberFormat="1" applyFont="1" applyFill="1" applyBorder="1" applyAlignment="1">
      <alignment horizontal="center" vertical="center"/>
    </xf>
    <xf numFmtId="2" fontId="60" fillId="4" borderId="73" xfId="0" applyNumberFormat="1" applyFont="1" applyFill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vertical="center"/>
    </xf>
    <xf numFmtId="0" fontId="37" fillId="0" borderId="9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55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37" fillId="0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/>
    </xf>
    <xf numFmtId="2" fontId="45" fillId="3" borderId="1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33" fillId="0" borderId="1" xfId="0" applyFont="1" applyFill="1" applyBorder="1" applyAlignment="1">
      <alignment horizontal="center" vertical="center" wrapText="1"/>
    </xf>
    <xf numFmtId="0" fontId="74" fillId="0" borderId="60" xfId="0" applyFont="1" applyBorder="1" applyAlignment="1">
      <alignment vertical="center" wrapText="1"/>
    </xf>
    <xf numFmtId="0" fontId="75" fillId="0" borderId="45" xfId="0" applyFont="1" applyBorder="1" applyAlignment="1">
      <alignment vertical="center" wrapText="1"/>
    </xf>
    <xf numFmtId="0" fontId="75" fillId="0" borderId="32" xfId="0" applyFont="1" applyBorder="1" applyAlignment="1">
      <alignment vertical="center"/>
    </xf>
    <xf numFmtId="0" fontId="75" fillId="0" borderId="60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34" fillId="8" borderId="67" xfId="0" applyFont="1" applyFill="1" applyBorder="1" applyAlignment="1">
      <alignment horizontal="center" vertical="center"/>
    </xf>
    <xf numFmtId="0" fontId="34" fillId="8" borderId="4" xfId="0" applyFont="1" applyFill="1" applyBorder="1" applyAlignment="1">
      <alignment vertical="center"/>
    </xf>
    <xf numFmtId="178" fontId="34" fillId="8" borderId="68" xfId="0" applyNumberFormat="1" applyFont="1" applyFill="1" applyBorder="1" applyAlignment="1">
      <alignment vertical="center"/>
    </xf>
    <xf numFmtId="0" fontId="37" fillId="9" borderId="51" xfId="0" applyFont="1" applyFill="1" applyBorder="1" applyAlignment="1">
      <alignment horizontal="center" vertical="center" wrapText="1"/>
    </xf>
    <xf numFmtId="0" fontId="35" fillId="9" borderId="4" xfId="0" applyFont="1" applyFill="1" applyBorder="1" applyAlignment="1">
      <alignment horizontal="center" vertical="center" wrapText="1"/>
    </xf>
    <xf numFmtId="0" fontId="33" fillId="9" borderId="4" xfId="0" applyFont="1" applyFill="1" applyBorder="1" applyAlignment="1">
      <alignment horizontal="center" vertical="center" wrapText="1"/>
    </xf>
    <xf numFmtId="9" fontId="33" fillId="9" borderId="82" xfId="0" applyNumberFormat="1" applyFont="1" applyFill="1" applyBorder="1" applyAlignment="1">
      <alignment horizontal="right" vertical="center"/>
    </xf>
    <xf numFmtId="2" fontId="34" fillId="8" borderId="67" xfId="0" applyNumberFormat="1" applyFont="1" applyFill="1" applyBorder="1" applyAlignment="1">
      <alignment horizontal="center" vertical="center"/>
    </xf>
    <xf numFmtId="0" fontId="43" fillId="8" borderId="4" xfId="0" applyFont="1" applyFill="1" applyBorder="1" applyAlignment="1">
      <alignment vertical="center"/>
    </xf>
    <xf numFmtId="0" fontId="45" fillId="8" borderId="4" xfId="0" applyFont="1" applyFill="1" applyBorder="1" applyAlignment="1">
      <alignment vertical="center"/>
    </xf>
    <xf numFmtId="0" fontId="45" fillId="8" borderId="68" xfId="0" applyFont="1" applyFill="1" applyBorder="1" applyAlignment="1">
      <alignment vertical="center"/>
    </xf>
    <xf numFmtId="0" fontId="36" fillId="9" borderId="4" xfId="0" applyFont="1" applyFill="1" applyBorder="1" applyAlignment="1">
      <alignment horizontal="center" vertical="center" wrapText="1"/>
    </xf>
    <xf numFmtId="0" fontId="37" fillId="9" borderId="4" xfId="0" applyFont="1" applyFill="1" applyBorder="1" applyAlignment="1">
      <alignment horizontal="center" vertical="center" wrapText="1"/>
    </xf>
    <xf numFmtId="9" fontId="37" fillId="9" borderId="82" xfId="0" applyNumberFormat="1" applyFont="1" applyFill="1" applyBorder="1" applyAlignment="1">
      <alignment horizontal="center" vertical="center"/>
    </xf>
    <xf numFmtId="0" fontId="45" fillId="6" borderId="73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vertical="center"/>
    </xf>
    <xf numFmtId="0" fontId="32" fillId="11" borderId="41" xfId="0" applyFont="1" applyFill="1" applyBorder="1" applyAlignment="1">
      <alignment horizontal="center" vertical="top" wrapText="1"/>
    </xf>
    <xf numFmtId="0" fontId="36" fillId="11" borderId="9" xfId="0" applyFont="1" applyFill="1" applyBorder="1" applyAlignment="1">
      <alignment horizontal="center" vertical="center"/>
    </xf>
    <xf numFmtId="0" fontId="36" fillId="11" borderId="1" xfId="0" applyFont="1" applyFill="1" applyBorder="1" applyAlignment="1">
      <alignment horizontal="center" vertical="center"/>
    </xf>
    <xf numFmtId="0" fontId="36" fillId="11" borderId="55" xfId="0" applyFont="1" applyFill="1" applyBorder="1" applyAlignment="1">
      <alignment horizontal="center" vertical="center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55" xfId="0" applyFont="1" applyFill="1" applyBorder="1" applyAlignment="1">
      <alignment horizontal="center" vertical="center" wrapText="1"/>
    </xf>
    <xf numFmtId="0" fontId="58" fillId="12" borderId="4" xfId="0" applyFont="1" applyFill="1" applyBorder="1" applyAlignment="1">
      <alignment vertical="center"/>
    </xf>
    <xf numFmtId="0" fontId="36" fillId="11" borderId="33" xfId="0" applyFont="1" applyFill="1" applyBorder="1" applyAlignment="1">
      <alignment horizontal="center" vertical="center"/>
    </xf>
    <xf numFmtId="0" fontId="33" fillId="11" borderId="0" xfId="0" applyFont="1" applyFill="1" applyAlignment="1">
      <alignment vertical="center"/>
    </xf>
    <xf numFmtId="0" fontId="0" fillId="11" borderId="0" xfId="0" applyFill="1" applyAlignment="1">
      <alignment wrapText="1"/>
    </xf>
    <xf numFmtId="0" fontId="0" fillId="11" borderId="0" xfId="0" applyFill="1"/>
    <xf numFmtId="0" fontId="10" fillId="11" borderId="57" xfId="0" applyFont="1" applyFill="1" applyBorder="1" applyAlignment="1">
      <alignment vertical="center"/>
    </xf>
    <xf numFmtId="0" fontId="37" fillId="11" borderId="51" xfId="0" applyFont="1" applyFill="1" applyBorder="1" applyAlignment="1">
      <alignment horizontal="center" vertical="center" wrapText="1"/>
    </xf>
    <xf numFmtId="0" fontId="37" fillId="11" borderId="63" xfId="0" applyFont="1" applyFill="1" applyBorder="1" applyAlignment="1">
      <alignment horizontal="center" vertical="center"/>
    </xf>
    <xf numFmtId="0" fontId="37" fillId="11" borderId="75" xfId="0" applyFont="1" applyFill="1" applyBorder="1" applyAlignment="1">
      <alignment horizontal="center" vertical="center" wrapText="1"/>
    </xf>
    <xf numFmtId="0" fontId="34" fillId="11" borderId="79" xfId="0" applyFont="1" applyFill="1" applyBorder="1" applyAlignment="1">
      <alignment horizontal="center" vertical="center" wrapText="1"/>
    </xf>
    <xf numFmtId="0" fontId="58" fillId="11" borderId="78" xfId="0" applyFont="1" applyFill="1" applyBorder="1" applyAlignment="1">
      <alignment horizontal="center" vertical="center" wrapText="1"/>
    </xf>
    <xf numFmtId="0" fontId="82" fillId="0" borderId="4" xfId="0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9" fontId="80" fillId="0" borderId="1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4" fillId="4" borderId="106" xfId="0" applyFont="1" applyFill="1" applyBorder="1" applyAlignment="1">
      <alignment horizontal="center" vertical="center"/>
    </xf>
    <xf numFmtId="0" fontId="34" fillId="4" borderId="108" xfId="0" applyFont="1" applyFill="1" applyBorder="1" applyAlignment="1">
      <alignment horizontal="center" vertical="center"/>
    </xf>
    <xf numFmtId="2" fontId="60" fillId="4" borderId="106" xfId="0" applyNumberFormat="1" applyFont="1" applyFill="1" applyBorder="1" applyAlignment="1">
      <alignment horizontal="center" vertical="center"/>
    </xf>
    <xf numFmtId="2" fontId="60" fillId="4" borderId="108" xfId="0" applyNumberFormat="1" applyFont="1" applyFill="1" applyBorder="1" applyAlignment="1">
      <alignment horizontal="center" vertical="center"/>
    </xf>
    <xf numFmtId="0" fontId="34" fillId="5" borderId="46" xfId="0" applyFont="1" applyFill="1" applyBorder="1" applyAlignment="1">
      <alignment horizontal="center" vertical="center"/>
    </xf>
    <xf numFmtId="0" fontId="34" fillId="5" borderId="54" xfId="0" applyFont="1" applyFill="1" applyBorder="1" applyAlignment="1">
      <alignment horizontal="center" vertical="center"/>
    </xf>
    <xf numFmtId="9" fontId="33" fillId="0" borderId="103" xfId="0" applyNumberFormat="1" applyFont="1" applyFill="1" applyBorder="1" applyAlignment="1">
      <alignment horizontal="center" vertical="center"/>
    </xf>
    <xf numFmtId="9" fontId="33" fillId="0" borderId="104" xfId="0" applyNumberFormat="1" applyFont="1" applyFill="1" applyBorder="1" applyAlignment="1">
      <alignment horizontal="center" vertical="center"/>
    </xf>
    <xf numFmtId="0" fontId="37" fillId="11" borderId="59" xfId="0" applyFont="1" applyFill="1" applyBorder="1" applyAlignment="1">
      <alignment horizontal="center" vertical="center" wrapText="1"/>
    </xf>
    <xf numFmtId="0" fontId="10" fillId="11" borderId="62" xfId="0" applyFont="1" applyFill="1" applyBorder="1" applyAlignment="1">
      <alignment vertical="center"/>
    </xf>
    <xf numFmtId="0" fontId="36" fillId="0" borderId="9" xfId="0" applyFont="1" applyFill="1" applyBorder="1" applyAlignment="1">
      <alignment horizontal="center" vertical="center" wrapText="1"/>
    </xf>
    <xf numFmtId="0" fontId="41" fillId="0" borderId="55" xfId="0" applyFont="1" applyFill="1" applyBorder="1" applyAlignment="1">
      <alignment vertical="center"/>
    </xf>
    <xf numFmtId="0" fontId="33" fillId="0" borderId="9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vertical="center"/>
    </xf>
    <xf numFmtId="9" fontId="33" fillId="0" borderId="13" xfId="0" applyNumberFormat="1" applyFont="1" applyFill="1" applyBorder="1" applyAlignment="1">
      <alignment horizontal="right" vertical="center"/>
    </xf>
    <xf numFmtId="0" fontId="2" fillId="0" borderId="85" xfId="0" applyFont="1" applyFill="1" applyBorder="1" applyAlignment="1">
      <alignment horizontal="right" vertical="center"/>
    </xf>
    <xf numFmtId="2" fontId="34" fillId="4" borderId="106" xfId="0" applyNumberFormat="1" applyFont="1" applyFill="1" applyBorder="1" applyAlignment="1">
      <alignment horizontal="center" vertical="center"/>
    </xf>
    <xf numFmtId="2" fontId="34" fillId="4" borderId="108" xfId="0" applyNumberFormat="1" applyFont="1" applyFill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2" fillId="0" borderId="55" xfId="0" applyFont="1" applyBorder="1" applyAlignment="1">
      <alignment vertical="center"/>
    </xf>
    <xf numFmtId="0" fontId="36" fillId="11" borderId="9" xfId="0" applyFont="1" applyFill="1" applyBorder="1" applyAlignment="1">
      <alignment horizontal="center" vertical="center"/>
    </xf>
    <xf numFmtId="0" fontId="41" fillId="11" borderId="55" xfId="0" applyFont="1" applyFill="1" applyBorder="1" applyAlignment="1">
      <alignment vertical="center"/>
    </xf>
    <xf numFmtId="178" fontId="33" fillId="0" borderId="58" xfId="0" applyNumberFormat="1" applyFont="1" applyBorder="1" applyAlignment="1">
      <alignment horizontal="center" vertical="center"/>
    </xf>
    <xf numFmtId="178" fontId="2" fillId="0" borderId="61" xfId="0" applyNumberFormat="1" applyFont="1" applyBorder="1" applyAlignment="1">
      <alignment vertical="center"/>
    </xf>
    <xf numFmtId="0" fontId="37" fillId="11" borderId="59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4" fillId="4" borderId="109" xfId="0" applyFont="1" applyFill="1" applyBorder="1" applyAlignment="1">
      <alignment horizontal="center" vertical="center"/>
    </xf>
    <xf numFmtId="0" fontId="34" fillId="4" borderId="110" xfId="0" applyFont="1" applyFill="1" applyBorder="1" applyAlignment="1">
      <alignment horizontal="center" vertical="center"/>
    </xf>
    <xf numFmtId="0" fontId="45" fillId="10" borderId="46" xfId="0" applyFont="1" applyFill="1" applyBorder="1" applyAlignment="1">
      <alignment horizontal="center" vertical="center"/>
    </xf>
    <xf numFmtId="0" fontId="45" fillId="10" borderId="40" xfId="0" applyFont="1" applyFill="1" applyBorder="1" applyAlignment="1">
      <alignment horizontal="center" vertical="center"/>
    </xf>
    <xf numFmtId="0" fontId="45" fillId="10" borderId="5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0" fontId="10" fillId="11" borderId="63" xfId="0" applyFont="1" applyFill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right" vertical="center"/>
    </xf>
    <xf numFmtId="0" fontId="34" fillId="4" borderId="107" xfId="0" applyFont="1" applyFill="1" applyBorder="1" applyAlignment="1">
      <alignment horizontal="center" vertical="center"/>
    </xf>
    <xf numFmtId="2" fontId="34" fillId="4" borderId="107" xfId="0" applyNumberFormat="1" applyFont="1" applyFill="1" applyBorder="1" applyAlignment="1">
      <alignment horizontal="center" vertical="center"/>
    </xf>
    <xf numFmtId="0" fontId="36" fillId="11" borderId="37" xfId="0" applyFont="1" applyFill="1" applyBorder="1" applyAlignment="1">
      <alignment horizontal="center" vertical="center"/>
    </xf>
    <xf numFmtId="0" fontId="36" fillId="11" borderId="41" xfId="0" applyFont="1" applyFill="1" applyBorder="1" applyAlignment="1">
      <alignment horizontal="center" vertical="center"/>
    </xf>
    <xf numFmtId="0" fontId="36" fillId="11" borderId="78" xfId="0" applyFont="1" applyFill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78" xfId="0" applyFont="1" applyBorder="1" applyAlignment="1">
      <alignment horizontal="center" vertical="center"/>
    </xf>
    <xf numFmtId="0" fontId="29" fillId="7" borderId="2" xfId="0" applyFont="1" applyFill="1" applyBorder="1" applyAlignment="1">
      <alignment horizontal="center" vertical="center" wrapText="1"/>
    </xf>
    <xf numFmtId="0" fontId="29" fillId="7" borderId="3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4" fillId="5" borderId="40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178" fontId="33" fillId="0" borderId="47" xfId="0" applyNumberFormat="1" applyFont="1" applyBorder="1" applyAlignment="1">
      <alignment horizontal="center" vertical="center"/>
    </xf>
    <xf numFmtId="178" fontId="33" fillId="0" borderId="42" xfId="0" applyNumberFormat="1" applyFont="1" applyBorder="1" applyAlignment="1">
      <alignment horizontal="center" vertical="center"/>
    </xf>
    <xf numFmtId="178" fontId="33" fillId="0" borderId="56" xfId="0" applyNumberFormat="1" applyFont="1" applyBorder="1" applyAlignment="1">
      <alignment horizontal="center" vertical="center"/>
    </xf>
    <xf numFmtId="0" fontId="37" fillId="11" borderId="48" xfId="0" applyFont="1" applyFill="1" applyBorder="1" applyAlignment="1">
      <alignment horizontal="center" vertical="center" wrapText="1"/>
    </xf>
    <xf numFmtId="0" fontId="37" fillId="11" borderId="43" xfId="0" applyFont="1" applyFill="1" applyBorder="1" applyAlignment="1">
      <alignment horizontal="center" vertical="center" wrapText="1"/>
    </xf>
    <xf numFmtId="0" fontId="37" fillId="11" borderId="51" xfId="0" applyFont="1" applyFill="1" applyBorder="1" applyAlignment="1">
      <alignment horizontal="center" vertical="center" wrapText="1"/>
    </xf>
    <xf numFmtId="0" fontId="36" fillId="0" borderId="37" xfId="0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3" fillId="0" borderId="37" xfId="0" applyFont="1" applyFill="1" applyBorder="1" applyAlignment="1">
      <alignment horizontal="center" vertical="center" wrapText="1"/>
    </xf>
    <xf numFmtId="0" fontId="33" fillId="0" borderId="4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9" fontId="33" fillId="0" borderId="81" xfId="1" applyFont="1" applyFill="1" applyBorder="1" applyAlignment="1">
      <alignment horizontal="right" vertical="center" wrapText="1"/>
    </xf>
    <xf numFmtId="9" fontId="33" fillId="0" borderId="80" xfId="1" applyFont="1" applyFill="1" applyBorder="1" applyAlignment="1">
      <alignment horizontal="right" vertical="center" wrapText="1"/>
    </xf>
    <xf numFmtId="9" fontId="33" fillId="0" borderId="82" xfId="1" applyFont="1" applyFill="1" applyBorder="1" applyAlignment="1">
      <alignment horizontal="right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89" xfId="0" applyFont="1" applyBorder="1" applyAlignment="1">
      <alignment horizontal="center" vertical="center" wrapText="1"/>
    </xf>
    <xf numFmtId="0" fontId="29" fillId="0" borderId="93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/>
    </xf>
    <xf numFmtId="0" fontId="29" fillId="0" borderId="94" xfId="0" applyFont="1" applyFill="1" applyBorder="1" applyAlignment="1">
      <alignment horizontal="center" vertical="center" wrapText="1"/>
    </xf>
    <xf numFmtId="0" fontId="2" fillId="0" borderId="95" xfId="0" applyFont="1" applyFill="1" applyBorder="1" applyAlignment="1">
      <alignment vertical="center"/>
    </xf>
    <xf numFmtId="0" fontId="29" fillId="0" borderId="3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28" fillId="0" borderId="0" xfId="0" applyFont="1" applyAlignment="1">
      <alignment vertical="top"/>
    </xf>
    <xf numFmtId="0" fontId="33" fillId="0" borderId="44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 wrapText="1"/>
    </xf>
    <xf numFmtId="0" fontId="38" fillId="0" borderId="49" xfId="0" applyFont="1" applyBorder="1" applyAlignment="1">
      <alignment horizontal="center" vertical="center" wrapText="1"/>
    </xf>
    <xf numFmtId="0" fontId="38" fillId="0" borderId="52" xfId="0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/>
    </xf>
    <xf numFmtId="0" fontId="41" fillId="0" borderId="55" xfId="0" applyFont="1" applyBorder="1" applyAlignment="1">
      <alignment vertical="center"/>
    </xf>
    <xf numFmtId="0" fontId="37" fillId="0" borderId="48" xfId="0" applyFont="1" applyFill="1" applyBorder="1" applyAlignment="1">
      <alignment horizontal="center" vertical="center" wrapText="1"/>
    </xf>
    <xf numFmtId="0" fontId="37" fillId="0" borderId="43" xfId="0" applyFont="1" applyFill="1" applyBorder="1" applyAlignment="1">
      <alignment horizontal="center" vertical="center" wrapText="1"/>
    </xf>
    <xf numFmtId="0" fontId="37" fillId="0" borderId="51" xfId="0" applyFont="1" applyFill="1" applyBorder="1" applyAlignment="1">
      <alignment horizontal="center" vertical="center" wrapText="1"/>
    </xf>
    <xf numFmtId="0" fontId="37" fillId="0" borderId="59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vertical="center"/>
    </xf>
    <xf numFmtId="0" fontId="10" fillId="0" borderId="63" xfId="0" applyFont="1" applyFill="1" applyBorder="1" applyAlignment="1">
      <alignment vertical="center"/>
    </xf>
    <xf numFmtId="0" fontId="37" fillId="0" borderId="59" xfId="0" applyFont="1" applyFill="1" applyBorder="1" applyAlignment="1">
      <alignment horizontal="center" vertical="center"/>
    </xf>
    <xf numFmtId="0" fontId="34" fillId="4" borderId="46" xfId="0" applyFont="1" applyFill="1" applyBorder="1" applyAlignment="1">
      <alignment horizontal="center" vertical="center"/>
    </xf>
    <xf numFmtId="0" fontId="34" fillId="4" borderId="40" xfId="0" applyFont="1" applyFill="1" applyBorder="1" applyAlignment="1">
      <alignment horizontal="center" vertical="center"/>
    </xf>
    <xf numFmtId="0" fontId="34" fillId="4" borderId="54" xfId="0" applyFont="1" applyFill="1" applyBorder="1" applyAlignment="1">
      <alignment horizontal="center" vertical="center"/>
    </xf>
    <xf numFmtId="2" fontId="34" fillId="4" borderId="46" xfId="0" applyNumberFormat="1" applyFont="1" applyFill="1" applyBorder="1" applyAlignment="1">
      <alignment horizontal="center" vertical="center"/>
    </xf>
    <xf numFmtId="2" fontId="34" fillId="4" borderId="40" xfId="0" applyNumberFormat="1" applyFont="1" applyFill="1" applyBorder="1" applyAlignment="1">
      <alignment horizontal="center" vertical="center"/>
    </xf>
    <xf numFmtId="2" fontId="34" fillId="4" borderId="54" xfId="0" applyNumberFormat="1" applyFont="1" applyFill="1" applyBorder="1" applyAlignment="1">
      <alignment horizontal="center" vertical="center"/>
    </xf>
    <xf numFmtId="2" fontId="60" fillId="4" borderId="46" xfId="0" applyNumberFormat="1" applyFont="1" applyFill="1" applyBorder="1" applyAlignment="1">
      <alignment horizontal="center" vertical="center"/>
    </xf>
    <xf numFmtId="2" fontId="60" fillId="4" borderId="54" xfId="0" applyNumberFormat="1" applyFont="1" applyFill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55" xfId="0" applyFont="1" applyBorder="1" applyAlignment="1">
      <alignment horizontal="center" vertical="center"/>
    </xf>
    <xf numFmtId="0" fontId="10" fillId="0" borderId="5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5" fillId="0" borderId="59" xfId="0" applyFont="1" applyFill="1" applyBorder="1" applyAlignment="1">
      <alignment horizontal="center" vertical="center" wrapText="1"/>
    </xf>
    <xf numFmtId="0" fontId="46" fillId="0" borderId="62" xfId="0" applyFont="1" applyFill="1" applyBorder="1" applyAlignment="1">
      <alignment vertical="center"/>
    </xf>
    <xf numFmtId="0" fontId="46" fillId="0" borderId="63" xfId="0" applyFont="1" applyFill="1" applyBorder="1" applyAlignment="1">
      <alignment vertical="center"/>
    </xf>
    <xf numFmtId="0" fontId="37" fillId="0" borderId="37" xfId="0" applyFont="1" applyFill="1" applyBorder="1" applyAlignment="1">
      <alignment horizontal="center" vertical="center" wrapText="1"/>
    </xf>
    <xf numFmtId="0" fontId="37" fillId="0" borderId="41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/>
    </xf>
    <xf numFmtId="9" fontId="37" fillId="0" borderId="13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85" xfId="0" applyFont="1" applyFill="1" applyBorder="1" applyAlignment="1">
      <alignment horizontal="center" vertical="center"/>
    </xf>
    <xf numFmtId="9" fontId="33" fillId="0" borderId="58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33" fillId="0" borderId="59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33" fillId="0" borderId="59" xfId="0" applyFont="1" applyFill="1" applyBorder="1" applyAlignment="1">
      <alignment horizontal="center" vertical="center"/>
    </xf>
    <xf numFmtId="9" fontId="33" fillId="0" borderId="13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0" fontId="33" fillId="0" borderId="4" xfId="0" applyFont="1" applyBorder="1" applyAlignment="1">
      <alignment horizontal="center" vertical="center"/>
    </xf>
    <xf numFmtId="9" fontId="33" fillId="0" borderId="81" xfId="0" applyNumberFormat="1" applyFont="1" applyBorder="1" applyAlignment="1">
      <alignment horizontal="center" vertical="center"/>
    </xf>
    <xf numFmtId="9" fontId="33" fillId="0" borderId="80" xfId="0" applyNumberFormat="1" applyFont="1" applyBorder="1" applyAlignment="1">
      <alignment horizontal="center" vertical="center"/>
    </xf>
    <xf numFmtId="9" fontId="33" fillId="0" borderId="82" xfId="0" applyNumberFormat="1" applyFont="1" applyBorder="1" applyAlignment="1">
      <alignment horizontal="center" vertical="center"/>
    </xf>
    <xf numFmtId="9" fontId="33" fillId="0" borderId="81" xfId="0" applyNumberFormat="1" applyFont="1" applyFill="1" applyBorder="1" applyAlignment="1">
      <alignment horizontal="center" vertical="center"/>
    </xf>
    <xf numFmtId="9" fontId="33" fillId="0" borderId="87" xfId="0" applyNumberFormat="1" applyFont="1" applyFill="1" applyBorder="1" applyAlignment="1">
      <alignment horizontal="center" vertical="center"/>
    </xf>
    <xf numFmtId="9" fontId="33" fillId="0" borderId="81" xfId="1" applyFont="1" applyFill="1" applyBorder="1" applyAlignment="1">
      <alignment horizontal="center" vertical="center" wrapText="1"/>
    </xf>
    <xf numFmtId="9" fontId="33" fillId="0" borderId="80" xfId="1" applyFont="1" applyFill="1" applyBorder="1" applyAlignment="1">
      <alignment horizontal="center" vertical="center" wrapText="1"/>
    </xf>
    <xf numFmtId="9" fontId="33" fillId="0" borderId="87" xfId="1" applyFont="1" applyFill="1" applyBorder="1" applyAlignment="1">
      <alignment horizontal="center" vertical="center" wrapText="1"/>
    </xf>
    <xf numFmtId="9" fontId="33" fillId="0" borderId="81" xfId="1" applyFont="1" applyBorder="1" applyAlignment="1">
      <alignment horizontal="center" vertical="center"/>
    </xf>
    <xf numFmtId="9" fontId="33" fillId="0" borderId="87" xfId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0" fontId="33" fillId="0" borderId="87" xfId="0" applyFont="1" applyBorder="1" applyAlignment="1">
      <alignment horizontal="center" vertical="center"/>
    </xf>
    <xf numFmtId="9" fontId="33" fillId="0" borderId="47" xfId="0" applyNumberFormat="1" applyFont="1" applyBorder="1" applyAlignment="1">
      <alignment horizontal="center" vertical="center"/>
    </xf>
    <xf numFmtId="9" fontId="33" fillId="0" borderId="42" xfId="0" applyNumberFormat="1" applyFont="1" applyBorder="1" applyAlignment="1">
      <alignment horizontal="center" vertical="center"/>
    </xf>
    <xf numFmtId="9" fontId="33" fillId="0" borderId="68" xfId="0" applyNumberFormat="1" applyFont="1" applyBorder="1" applyAlignment="1">
      <alignment horizontal="center" vertical="center"/>
    </xf>
    <xf numFmtId="9" fontId="33" fillId="0" borderId="56" xfId="0" applyNumberFormat="1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3" fillId="0" borderId="48" xfId="0" applyNumberFormat="1" applyFont="1" applyBorder="1" applyAlignment="1">
      <alignment horizontal="center" vertical="center"/>
    </xf>
    <xf numFmtId="0" fontId="33" fillId="0" borderId="43" xfId="0" applyNumberFormat="1" applyFont="1" applyBorder="1" applyAlignment="1">
      <alignment horizontal="center" vertical="center"/>
    </xf>
    <xf numFmtId="0" fontId="33" fillId="0" borderId="51" xfId="0" applyNumberFormat="1" applyFont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 wrapText="1"/>
    </xf>
    <xf numFmtId="0" fontId="33" fillId="0" borderId="79" xfId="0" applyFont="1" applyFill="1" applyBorder="1" applyAlignment="1">
      <alignment horizontal="center" vertical="center" wrapText="1"/>
    </xf>
    <xf numFmtId="0" fontId="33" fillId="0" borderId="43" xfId="0" applyFont="1" applyFill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/>
    </xf>
    <xf numFmtId="0" fontId="33" fillId="0" borderId="79" xfId="0" applyFont="1" applyBorder="1" applyAlignment="1">
      <alignment horizontal="center" vertical="center"/>
    </xf>
    <xf numFmtId="9" fontId="33" fillId="0" borderId="37" xfId="0" applyNumberFormat="1" applyFont="1" applyFill="1" applyBorder="1" applyAlignment="1">
      <alignment horizontal="center" vertical="center"/>
    </xf>
    <xf numFmtId="9" fontId="33" fillId="0" borderId="41" xfId="0" applyNumberFormat="1" applyFont="1" applyFill="1" applyBorder="1" applyAlignment="1">
      <alignment horizontal="center" vertical="center"/>
    </xf>
    <xf numFmtId="9" fontId="33" fillId="0" borderId="4" xfId="0" applyNumberFormat="1" applyFont="1" applyFill="1" applyBorder="1" applyAlignment="1">
      <alignment horizontal="center" vertical="center"/>
    </xf>
    <xf numFmtId="9" fontId="33" fillId="0" borderId="78" xfId="0" applyNumberFormat="1" applyFont="1" applyFill="1" applyBorder="1" applyAlignment="1">
      <alignment horizontal="center" vertical="center"/>
    </xf>
    <xf numFmtId="9" fontId="33" fillId="0" borderId="37" xfId="0" applyNumberFormat="1" applyFont="1" applyBorder="1" applyAlignment="1">
      <alignment horizontal="center" vertical="center"/>
    </xf>
    <xf numFmtId="9" fontId="33" fillId="0" borderId="78" xfId="0" applyNumberFormat="1" applyFont="1" applyBorder="1" applyAlignment="1">
      <alignment horizontal="center" vertical="center"/>
    </xf>
    <xf numFmtId="9" fontId="33" fillId="0" borderId="41" xfId="0" applyNumberFormat="1" applyFont="1" applyBorder="1" applyAlignment="1">
      <alignment horizontal="center" vertical="center"/>
    </xf>
    <xf numFmtId="0" fontId="33" fillId="0" borderId="78" xfId="0" applyFont="1" applyFill="1" applyBorder="1" applyAlignment="1">
      <alignment horizontal="center" vertical="center" wrapText="1"/>
    </xf>
    <xf numFmtId="0" fontId="33" fillId="0" borderId="37" xfId="0" applyFont="1" applyFill="1" applyBorder="1" applyAlignment="1">
      <alignment horizontal="center" vertical="center"/>
    </xf>
    <xf numFmtId="0" fontId="33" fillId="0" borderId="78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0" fontId="30" fillId="0" borderId="78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top" wrapText="1"/>
    </xf>
    <xf numFmtId="0" fontId="34" fillId="5" borderId="36" xfId="0" applyFont="1" applyFill="1" applyBorder="1" applyAlignment="1">
      <alignment horizontal="center" vertical="center"/>
    </xf>
    <xf numFmtId="0" fontId="34" fillId="5" borderId="99" xfId="0" applyFont="1" applyFill="1" applyBorder="1" applyAlignment="1">
      <alignment horizontal="center" vertical="center"/>
    </xf>
    <xf numFmtId="0" fontId="34" fillId="5" borderId="100" xfId="0" applyFont="1" applyFill="1" applyBorder="1" applyAlignment="1">
      <alignment horizontal="center" vertical="center"/>
    </xf>
    <xf numFmtId="0" fontId="33" fillId="0" borderId="37" xfId="0" applyNumberFormat="1" applyFont="1" applyBorder="1" applyAlignment="1">
      <alignment horizontal="center" vertical="center"/>
    </xf>
    <xf numFmtId="0" fontId="33" fillId="0" borderId="41" xfId="0" applyNumberFormat="1" applyFont="1" applyBorder="1" applyAlignment="1">
      <alignment horizontal="center" vertical="center"/>
    </xf>
    <xf numFmtId="0" fontId="33" fillId="0" borderId="4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2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33" xfId="0" applyFont="1" applyBorder="1" applyAlignment="1">
      <alignment vertical="center"/>
    </xf>
    <xf numFmtId="0" fontId="81" fillId="0" borderId="2" xfId="0" applyFont="1" applyBorder="1" applyAlignment="1">
      <alignment horizontal="center" vertical="center" wrapText="1"/>
    </xf>
    <xf numFmtId="0" fontId="81" fillId="0" borderId="3" xfId="0" applyFont="1" applyBorder="1" applyAlignment="1">
      <alignment horizontal="center" vertical="center" wrapText="1"/>
    </xf>
    <xf numFmtId="0" fontId="81" fillId="0" borderId="6" xfId="0" applyFont="1" applyBorder="1" applyAlignment="1">
      <alignment horizontal="center" vertical="center" wrapText="1"/>
    </xf>
    <xf numFmtId="0" fontId="81" fillId="0" borderId="2" xfId="0" applyFont="1" applyBorder="1" applyAlignment="1">
      <alignment horizontal="center" vertical="center"/>
    </xf>
    <xf numFmtId="0" fontId="81" fillId="0" borderId="3" xfId="0" applyFont="1" applyBorder="1" applyAlignment="1">
      <alignment horizontal="center" vertical="center"/>
    </xf>
    <xf numFmtId="0" fontId="81" fillId="0" borderId="6" xfId="0" applyFont="1" applyBorder="1" applyAlignment="1">
      <alignment horizontal="center" vertical="center"/>
    </xf>
    <xf numFmtId="0" fontId="80" fillId="7" borderId="2" xfId="0" applyFont="1" applyFill="1" applyBorder="1" applyAlignment="1">
      <alignment horizontal="center" vertical="center" wrapText="1"/>
    </xf>
    <xf numFmtId="0" fontId="81" fillId="7" borderId="3" xfId="0" applyFont="1" applyFill="1" applyBorder="1" applyAlignment="1">
      <alignment horizontal="center" vertical="center" wrapText="1"/>
    </xf>
    <xf numFmtId="0" fontId="81" fillId="7" borderId="6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0" fontId="37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/>
    </xf>
    <xf numFmtId="9" fontId="33" fillId="0" borderId="9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36" fillId="0" borderId="9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vertical="center"/>
    </xf>
    <xf numFmtId="2" fontId="45" fillId="3" borderId="1" xfId="0" applyNumberFormat="1" applyFont="1" applyFill="1" applyBorder="1" applyAlignment="1">
      <alignment horizontal="center" vertical="center"/>
    </xf>
    <xf numFmtId="2" fontId="45" fillId="3" borderId="1" xfId="0" applyNumberFormat="1" applyFont="1" applyFill="1" applyBorder="1" applyAlignment="1">
      <alignment vertical="center"/>
    </xf>
    <xf numFmtId="0" fontId="26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vertical="center"/>
    </xf>
    <xf numFmtId="0" fontId="33" fillId="0" borderId="13" xfId="0" applyFont="1" applyBorder="1" applyAlignment="1">
      <alignment vertical="center"/>
    </xf>
    <xf numFmtId="0" fontId="26" fillId="0" borderId="14" xfId="0" applyFont="1" applyBorder="1" applyAlignment="1">
      <alignment horizontal="center" vertical="center" wrapText="1"/>
    </xf>
    <xf numFmtId="0" fontId="33" fillId="0" borderId="14" xfId="0" applyFont="1" applyBorder="1" applyAlignment="1">
      <alignment vertical="center"/>
    </xf>
    <xf numFmtId="0" fontId="26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vertical="center"/>
    </xf>
    <xf numFmtId="0" fontId="26" fillId="0" borderId="16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vertical="center"/>
    </xf>
    <xf numFmtId="0" fontId="26" fillId="0" borderId="3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vertical="center"/>
    </xf>
    <xf numFmtId="0" fontId="37" fillId="3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3" fillId="0" borderId="0" xfId="0" applyFont="1" applyAlignment="1">
      <alignment vertical="center"/>
    </xf>
    <xf numFmtId="0" fontId="37" fillId="0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vertical="center"/>
    </xf>
    <xf numFmtId="2" fontId="37" fillId="3" borderId="1" xfId="0" applyNumberFormat="1" applyFont="1" applyFill="1" applyBorder="1" applyAlignment="1">
      <alignment horizontal="center" vertical="center"/>
    </xf>
    <xf numFmtId="2" fontId="37" fillId="3" borderId="1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vertical="center"/>
    </xf>
    <xf numFmtId="9" fontId="26" fillId="0" borderId="15" xfId="0" applyNumberFormat="1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vertical="center"/>
    </xf>
    <xf numFmtId="0" fontId="33" fillId="0" borderId="25" xfId="0" applyFont="1" applyFill="1" applyBorder="1" applyAlignment="1">
      <alignment vertical="center"/>
    </xf>
    <xf numFmtId="0" fontId="26" fillId="0" borderId="20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vertical="center"/>
    </xf>
    <xf numFmtId="0" fontId="33" fillId="0" borderId="26" xfId="0" applyFont="1" applyFill="1" applyBorder="1" applyAlignment="1">
      <alignment vertical="center"/>
    </xf>
    <xf numFmtId="0" fontId="26" fillId="0" borderId="20" xfId="0" applyFont="1" applyFill="1" applyBorder="1" applyAlignment="1">
      <alignment horizontal="center" vertical="center" wrapText="1"/>
    </xf>
    <xf numFmtId="9" fontId="26" fillId="0" borderId="20" xfId="0" applyNumberFormat="1" applyFont="1" applyFill="1" applyBorder="1" applyAlignment="1">
      <alignment horizontal="center" vertical="center"/>
    </xf>
    <xf numFmtId="0" fontId="26" fillId="0" borderId="91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百分比" xfId="1" builtinId="5"/>
  </cellStyles>
  <dxfs count="0"/>
  <tableStyles count="0" defaultTableStyle="TableStyleMedium2"/>
  <colors>
    <mruColors>
      <color rgb="FF0000FF"/>
      <color rgb="FFFF6699"/>
      <color rgb="FFCCCC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869577</xdr:colOff>
      <xdr:row>22</xdr:row>
      <xdr:rowOff>44823</xdr:rowOff>
    </xdr:from>
    <xdr:to>
      <xdr:col>6</xdr:col>
      <xdr:colOff>376518</xdr:colOff>
      <xdr:row>25</xdr:row>
      <xdr:rowOff>44823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244B415-1AB2-420C-BDD2-FB4EDE0CAD8D}"/>
            </a:ext>
          </a:extLst>
        </xdr:cNvPr>
        <xdr:cNvSpPr txBox="1"/>
      </xdr:nvSpPr>
      <xdr:spPr>
        <a:xfrm>
          <a:off x="2805953" y="6302188"/>
          <a:ext cx="1721224" cy="582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115</a:t>
          </a:r>
          <a:r>
            <a:rPr lang="zh-TW" altLang="zh-TW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學年度國際體育事務碩士學位學程碩士班名額</a:t>
          </a:r>
          <a:r>
            <a:rPr lang="en-US" altLang="zh-TW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zh-TW" altLang="zh-TW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名借給運動科學研究所</a:t>
          </a:r>
          <a:endParaRPr lang="zh-TW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34"/>
  <sheetViews>
    <sheetView tabSelected="1" zoomScale="85" zoomScaleNormal="85" workbookViewId="0">
      <selection activeCell="R5" sqref="R5:R8"/>
    </sheetView>
  </sheetViews>
  <sheetFormatPr defaultColWidth="9" defaultRowHeight="15"/>
  <cols>
    <col min="1" max="1" width="31.75" customWidth="1"/>
    <col min="2" max="2" width="14.625" customWidth="1"/>
    <col min="3" max="3" width="5.875" bestFit="1" customWidth="1"/>
    <col min="4" max="4" width="5" bestFit="1" customWidth="1"/>
    <col min="5" max="5" width="5.875" style="354" bestFit="1" customWidth="1"/>
    <col min="6" max="6" width="5" bestFit="1" customWidth="1"/>
    <col min="7" max="7" width="9.25" bestFit="1" customWidth="1"/>
    <col min="8" max="8" width="4.625" style="354" bestFit="1" customWidth="1"/>
    <col min="9" max="9" width="5.875" bestFit="1" customWidth="1"/>
    <col min="10" max="10" width="5" bestFit="1" customWidth="1"/>
    <col min="11" max="11" width="8.75" bestFit="1" customWidth="1"/>
    <col min="12" max="12" width="10.375" bestFit="1" customWidth="1"/>
    <col min="13" max="13" width="9.25" bestFit="1" customWidth="1"/>
    <col min="14" max="17" width="8.75" customWidth="1"/>
    <col min="18" max="18" width="11.625" customWidth="1"/>
    <col min="19" max="22" width="8.75" customWidth="1"/>
    <col min="23" max="23" width="9.75" customWidth="1"/>
    <col min="24" max="28" width="8.75" customWidth="1"/>
    <col min="29" max="29" width="11.5" customWidth="1"/>
    <col min="30" max="31" width="8.75" customWidth="1"/>
    <col min="32" max="33" width="8.75" style="216" customWidth="1"/>
    <col min="34" max="34" width="10" customWidth="1"/>
    <col min="35" max="44" width="8.75" customWidth="1"/>
    <col min="45" max="45" width="11.75" customWidth="1"/>
    <col min="46" max="46" width="8.75" customWidth="1"/>
    <col min="47" max="55" width="7.125" hidden="1" customWidth="1"/>
    <col min="56" max="56" width="5.5" hidden="1" customWidth="1"/>
    <col min="57" max="57" width="4.25" hidden="1" customWidth="1"/>
    <col min="58" max="58" width="5.5" hidden="1" customWidth="1"/>
    <col min="59" max="59" width="4.25" hidden="1" customWidth="1"/>
    <col min="60" max="60" width="6.5" hidden="1" customWidth="1"/>
    <col min="61" max="61" width="4.25" hidden="1" customWidth="1"/>
    <col min="62" max="62" width="5.5" hidden="1" customWidth="1"/>
    <col min="63" max="63" width="4.25" hidden="1" customWidth="1"/>
    <col min="64" max="64" width="6.375" hidden="1" customWidth="1"/>
    <col min="65" max="65" width="13.25" customWidth="1"/>
  </cols>
  <sheetData>
    <row r="1" spans="1:65" s="2" customFormat="1" ht="25.2" thickBot="1">
      <c r="A1" s="321" t="s">
        <v>126</v>
      </c>
      <c r="B1" s="10"/>
      <c r="C1" s="10"/>
      <c r="D1" s="10"/>
      <c r="E1" s="343"/>
      <c r="F1" s="10"/>
      <c r="G1" s="10"/>
      <c r="H1" s="343"/>
      <c r="I1" s="10"/>
      <c r="J1" s="10"/>
      <c r="K1" s="10"/>
      <c r="L1" s="10"/>
      <c r="M1" s="10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213"/>
      <c r="AG1" s="213"/>
      <c r="AH1" s="43"/>
      <c r="AI1" s="43"/>
      <c r="AJ1" s="302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10"/>
      <c r="AV1" s="10"/>
      <c r="AW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41"/>
    </row>
    <row r="2" spans="1:65" s="2" customFormat="1" ht="27" customHeight="1">
      <c r="A2" s="44" t="s">
        <v>0</v>
      </c>
      <c r="B2" s="3"/>
      <c r="C2" s="412" t="s">
        <v>113</v>
      </c>
      <c r="D2" s="413"/>
      <c r="E2" s="413"/>
      <c r="F2" s="413"/>
      <c r="G2" s="413"/>
      <c r="H2" s="413"/>
      <c r="I2" s="413"/>
      <c r="J2" s="413"/>
      <c r="K2" s="413"/>
      <c r="L2" s="413"/>
      <c r="M2" s="414"/>
      <c r="N2" s="436" t="s">
        <v>1</v>
      </c>
      <c r="O2" s="437"/>
      <c r="P2" s="437"/>
      <c r="Q2" s="437"/>
      <c r="R2" s="437"/>
      <c r="S2" s="437"/>
      <c r="T2" s="437"/>
      <c r="U2" s="437"/>
      <c r="V2" s="437"/>
      <c r="W2" s="437"/>
      <c r="X2" s="438"/>
      <c r="Y2" s="439" t="s">
        <v>2</v>
      </c>
      <c r="Z2" s="440"/>
      <c r="AA2" s="440"/>
      <c r="AB2" s="440"/>
      <c r="AC2" s="440"/>
      <c r="AD2" s="440"/>
      <c r="AE2" s="440"/>
      <c r="AF2" s="440"/>
      <c r="AG2" s="440"/>
      <c r="AH2" s="440"/>
      <c r="AI2" s="441"/>
      <c r="AJ2" s="439" t="s">
        <v>3</v>
      </c>
      <c r="AK2" s="440"/>
      <c r="AL2" s="440"/>
      <c r="AM2" s="440"/>
      <c r="AN2" s="440"/>
      <c r="AO2" s="440"/>
      <c r="AP2" s="440"/>
      <c r="AQ2" s="440"/>
      <c r="AR2" s="440"/>
      <c r="AS2" s="440"/>
      <c r="AT2" s="441"/>
      <c r="AU2" s="442" t="s">
        <v>4</v>
      </c>
      <c r="AV2" s="442"/>
      <c r="AW2" s="442"/>
      <c r="AX2" s="442"/>
      <c r="AY2" s="442"/>
      <c r="AZ2" s="442"/>
      <c r="BA2" s="442"/>
      <c r="BB2" s="442"/>
      <c r="BC2" s="443"/>
      <c r="BD2" s="442" t="s">
        <v>5</v>
      </c>
      <c r="BE2" s="442"/>
      <c r="BF2" s="442"/>
      <c r="BG2" s="442"/>
      <c r="BH2" s="442"/>
      <c r="BI2" s="442"/>
      <c r="BJ2" s="442"/>
      <c r="BK2" s="442"/>
      <c r="BL2" s="442"/>
      <c r="BM2" s="153"/>
    </row>
    <row r="3" spans="1:65" s="1" customFormat="1" ht="16.2">
      <c r="A3" s="45" t="s">
        <v>6</v>
      </c>
      <c r="B3" s="4"/>
      <c r="C3" s="415" t="s">
        <v>50</v>
      </c>
      <c r="D3" s="402"/>
      <c r="E3" s="402"/>
      <c r="F3" s="402"/>
      <c r="G3" s="402"/>
      <c r="H3" s="415" t="s">
        <v>51</v>
      </c>
      <c r="I3" s="402"/>
      <c r="J3" s="402"/>
      <c r="K3" s="402"/>
      <c r="L3" s="416" t="s">
        <v>9</v>
      </c>
      <c r="M3" s="417"/>
      <c r="N3" s="415" t="s">
        <v>50</v>
      </c>
      <c r="O3" s="402"/>
      <c r="P3" s="402"/>
      <c r="Q3" s="402"/>
      <c r="R3" s="402"/>
      <c r="S3" s="415" t="s">
        <v>51</v>
      </c>
      <c r="T3" s="402"/>
      <c r="U3" s="402"/>
      <c r="V3" s="402"/>
      <c r="W3" s="416" t="s">
        <v>9</v>
      </c>
      <c r="X3" s="417"/>
      <c r="Y3" s="444" t="s">
        <v>7</v>
      </c>
      <c r="Z3" s="402"/>
      <c r="AA3" s="402"/>
      <c r="AB3" s="402"/>
      <c r="AC3" s="402"/>
      <c r="AD3" s="444" t="s">
        <v>8</v>
      </c>
      <c r="AE3" s="402"/>
      <c r="AF3" s="402"/>
      <c r="AG3" s="402"/>
      <c r="AH3" s="416" t="s">
        <v>9</v>
      </c>
      <c r="AI3" s="417"/>
      <c r="AJ3" s="444" t="s">
        <v>7</v>
      </c>
      <c r="AK3" s="402"/>
      <c r="AL3" s="402"/>
      <c r="AM3" s="402"/>
      <c r="AN3" s="402"/>
      <c r="AO3" s="444" t="s">
        <v>8</v>
      </c>
      <c r="AP3" s="402"/>
      <c r="AQ3" s="402"/>
      <c r="AR3" s="402"/>
      <c r="AS3" s="416" t="s">
        <v>9</v>
      </c>
      <c r="AT3" s="417"/>
      <c r="AU3" s="445" t="s">
        <v>7</v>
      </c>
      <c r="AV3" s="446"/>
      <c r="AW3" s="446"/>
      <c r="AX3" s="446"/>
      <c r="AY3" s="446"/>
      <c r="AZ3" s="447" t="s">
        <v>8</v>
      </c>
      <c r="BA3" s="446"/>
      <c r="BB3" s="446"/>
      <c r="BC3" s="448"/>
      <c r="BD3" s="445" t="s">
        <v>7</v>
      </c>
      <c r="BE3" s="446"/>
      <c r="BF3" s="446"/>
      <c r="BG3" s="446"/>
      <c r="BH3" s="446"/>
      <c r="BI3" s="449" t="s">
        <v>8</v>
      </c>
      <c r="BJ3" s="446"/>
      <c r="BK3" s="446"/>
      <c r="BL3" s="446"/>
      <c r="BM3" s="154"/>
    </row>
    <row r="4" spans="1:65" s="202" customFormat="1" ht="124.8" thickBot="1">
      <c r="A4" s="46" t="s">
        <v>10</v>
      </c>
      <c r="B4" s="47" t="s">
        <v>11</v>
      </c>
      <c r="C4" s="199" t="s">
        <v>52</v>
      </c>
      <c r="D4" s="196" t="s">
        <v>53</v>
      </c>
      <c r="E4" s="344" t="s">
        <v>54</v>
      </c>
      <c r="F4" s="196" t="s">
        <v>55</v>
      </c>
      <c r="G4" s="200" t="s">
        <v>56</v>
      </c>
      <c r="H4" s="344" t="s">
        <v>57</v>
      </c>
      <c r="I4" s="196" t="s">
        <v>58</v>
      </c>
      <c r="J4" s="196" t="s">
        <v>59</v>
      </c>
      <c r="K4" s="200" t="s">
        <v>65</v>
      </c>
      <c r="L4" s="197" t="s">
        <v>60</v>
      </c>
      <c r="M4" s="198" t="s">
        <v>64</v>
      </c>
      <c r="N4" s="199" t="s">
        <v>52</v>
      </c>
      <c r="O4" s="196" t="s">
        <v>53</v>
      </c>
      <c r="P4" s="196" t="s">
        <v>54</v>
      </c>
      <c r="Q4" s="196" t="s">
        <v>55</v>
      </c>
      <c r="R4" s="200" t="s">
        <v>56</v>
      </c>
      <c r="S4" s="196" t="s">
        <v>57</v>
      </c>
      <c r="T4" s="196" t="s">
        <v>58</v>
      </c>
      <c r="U4" s="196" t="s">
        <v>59</v>
      </c>
      <c r="V4" s="200" t="s">
        <v>65</v>
      </c>
      <c r="W4" s="197" t="s">
        <v>60</v>
      </c>
      <c r="X4" s="198" t="s">
        <v>64</v>
      </c>
      <c r="Y4" s="199" t="s">
        <v>52</v>
      </c>
      <c r="Z4" s="196" t="s">
        <v>53</v>
      </c>
      <c r="AA4" s="196" t="s">
        <v>54</v>
      </c>
      <c r="AB4" s="196" t="s">
        <v>55</v>
      </c>
      <c r="AC4" s="200" t="s">
        <v>56</v>
      </c>
      <c r="AD4" s="196" t="s">
        <v>57</v>
      </c>
      <c r="AE4" s="196" t="s">
        <v>58</v>
      </c>
      <c r="AF4" s="196" t="s">
        <v>59</v>
      </c>
      <c r="AG4" s="200" t="s">
        <v>65</v>
      </c>
      <c r="AH4" s="197" t="s">
        <v>60</v>
      </c>
      <c r="AI4" s="198" t="s">
        <v>64</v>
      </c>
      <c r="AJ4" s="199" t="s">
        <v>52</v>
      </c>
      <c r="AK4" s="196" t="s">
        <v>53</v>
      </c>
      <c r="AL4" s="196" t="s">
        <v>54</v>
      </c>
      <c r="AM4" s="196" t="s">
        <v>55</v>
      </c>
      <c r="AN4" s="200" t="s">
        <v>56</v>
      </c>
      <c r="AO4" s="196" t="s">
        <v>57</v>
      </c>
      <c r="AP4" s="196" t="s">
        <v>58</v>
      </c>
      <c r="AQ4" s="196" t="s">
        <v>59</v>
      </c>
      <c r="AR4" s="200" t="s">
        <v>65</v>
      </c>
      <c r="AS4" s="197" t="s">
        <v>60</v>
      </c>
      <c r="AT4" s="198" t="s">
        <v>64</v>
      </c>
      <c r="AU4" s="127" t="s">
        <v>12</v>
      </c>
      <c r="AV4" s="128" t="s">
        <v>13</v>
      </c>
      <c r="AW4" s="128" t="s">
        <v>17</v>
      </c>
      <c r="AX4" s="128" t="s">
        <v>18</v>
      </c>
      <c r="AY4" s="129" t="s">
        <v>16</v>
      </c>
      <c r="AZ4" s="136" t="s">
        <v>13</v>
      </c>
      <c r="BA4" s="137" t="s">
        <v>17</v>
      </c>
      <c r="BB4" s="137" t="s">
        <v>18</v>
      </c>
      <c r="BC4" s="138" t="s">
        <v>16</v>
      </c>
      <c r="BD4" s="139" t="s">
        <v>12</v>
      </c>
      <c r="BE4" s="128" t="s">
        <v>13</v>
      </c>
      <c r="BF4" s="128" t="s">
        <v>17</v>
      </c>
      <c r="BG4" s="128" t="s">
        <v>18</v>
      </c>
      <c r="BH4" s="155" t="s">
        <v>16</v>
      </c>
      <c r="BI4" s="137" t="s">
        <v>13</v>
      </c>
      <c r="BJ4" s="137" t="s">
        <v>17</v>
      </c>
      <c r="BK4" s="137" t="s">
        <v>18</v>
      </c>
      <c r="BL4" s="156" t="s">
        <v>16</v>
      </c>
      <c r="BM4" s="201"/>
    </row>
    <row r="5" spans="1:65" s="42" customFormat="1" ht="16.8" thickBot="1">
      <c r="A5" s="452" t="s">
        <v>19</v>
      </c>
      <c r="B5" s="48" t="s">
        <v>20</v>
      </c>
      <c r="C5" s="371">
        <v>28</v>
      </c>
      <c r="D5" s="385">
        <v>15</v>
      </c>
      <c r="E5" s="345">
        <v>19</v>
      </c>
      <c r="F5" s="311">
        <v>6</v>
      </c>
      <c r="G5" s="421">
        <f>(F5+F6+F7+F8)/(E5+E6+E7+E8)</f>
        <v>0.39473684210526316</v>
      </c>
      <c r="H5" s="424">
        <v>13</v>
      </c>
      <c r="I5" s="427">
        <v>29</v>
      </c>
      <c r="J5" s="430">
        <v>13</v>
      </c>
      <c r="K5" s="433">
        <f>J5/I5</f>
        <v>0.44827586206896552</v>
      </c>
      <c r="L5" s="367">
        <f>E5+E6+E7+E8+I5</f>
        <v>67</v>
      </c>
      <c r="M5" s="383">
        <f>L5/C5</f>
        <v>2.3928571428571428</v>
      </c>
      <c r="N5" s="371">
        <v>28</v>
      </c>
      <c r="O5" s="385">
        <v>15</v>
      </c>
      <c r="P5" s="175">
        <v>14</v>
      </c>
      <c r="Q5" s="172">
        <v>4</v>
      </c>
      <c r="R5" s="421">
        <f>(Q5+Q6+Q7+Q8)/(P5+P6+P7+P8)</f>
        <v>0.29411764705882354</v>
      </c>
      <c r="S5" s="462">
        <v>13</v>
      </c>
      <c r="T5" s="427">
        <v>23</v>
      </c>
      <c r="U5" s="430">
        <v>13</v>
      </c>
      <c r="V5" s="433">
        <f>U5/T5</f>
        <v>0.56521739130434778</v>
      </c>
      <c r="W5" s="469">
        <f>P5+P6+P7+P8+T5</f>
        <v>74</v>
      </c>
      <c r="X5" s="472">
        <f>W5/N5</f>
        <v>2.6428571428571428</v>
      </c>
      <c r="Y5" s="371">
        <v>28</v>
      </c>
      <c r="Z5" s="477">
        <v>15</v>
      </c>
      <c r="AA5" s="175">
        <v>14</v>
      </c>
      <c r="AB5" s="83">
        <v>6</v>
      </c>
      <c r="AC5" s="421">
        <f>(AB5+AB6+AB7+AB8)/(AA5+AA6+AA7+AA8)</f>
        <v>0.4838709677419355</v>
      </c>
      <c r="AD5" s="462">
        <v>13</v>
      </c>
      <c r="AE5" s="427">
        <v>20</v>
      </c>
      <c r="AF5" s="485">
        <v>13</v>
      </c>
      <c r="AG5" s="433">
        <f>AF5/AE5</f>
        <v>0.65</v>
      </c>
      <c r="AH5" s="469">
        <f>AA5+AA6+AA7+AA8+AE5</f>
        <v>51</v>
      </c>
      <c r="AI5" s="472">
        <f>AH5/Y5</f>
        <v>1.8214285714285714</v>
      </c>
      <c r="AJ5" s="371">
        <v>17</v>
      </c>
      <c r="AK5" s="385">
        <v>11</v>
      </c>
      <c r="AL5" s="179">
        <v>10</v>
      </c>
      <c r="AM5" s="49">
        <v>4</v>
      </c>
      <c r="AN5" s="495">
        <f>(AM5+AM6+AM7)/(AL5+AL6+AL7)</f>
        <v>0.43478260869565216</v>
      </c>
      <c r="AO5" s="498">
        <v>6</v>
      </c>
      <c r="AP5" s="377">
        <v>29</v>
      </c>
      <c r="AQ5" s="379">
        <v>7</v>
      </c>
      <c r="AR5" s="502">
        <f>AQ5/AP5</f>
        <v>0.2413793103448276</v>
      </c>
      <c r="AS5" s="469">
        <f>AL5+AL6+AL7+AL8+AP5</f>
        <v>52</v>
      </c>
      <c r="AT5" s="472">
        <f>AS5/AJ5</f>
        <v>3.0588235294117645</v>
      </c>
      <c r="AU5" s="371">
        <v>17</v>
      </c>
      <c r="AV5" s="409">
        <v>12</v>
      </c>
      <c r="AW5" s="49">
        <v>17</v>
      </c>
      <c r="AX5" s="49">
        <v>4</v>
      </c>
      <c r="AY5" s="518">
        <f>(AX5+AX6+AX7)/(AW5+AW6+AW7)</f>
        <v>0.33333333333333331</v>
      </c>
      <c r="AZ5" s="524">
        <v>5</v>
      </c>
      <c r="BA5" s="548">
        <v>24</v>
      </c>
      <c r="BB5" s="548">
        <v>6</v>
      </c>
      <c r="BC5" s="506">
        <v>0.25</v>
      </c>
      <c r="BD5" s="545">
        <v>17</v>
      </c>
      <c r="BE5" s="409">
        <v>9</v>
      </c>
      <c r="BF5" s="49">
        <v>13</v>
      </c>
      <c r="BG5" s="49">
        <v>3</v>
      </c>
      <c r="BH5" s="157">
        <f>(BG5+BG6+BG7)/(BF5+BF6+BF7)</f>
        <v>0.34615384615384615</v>
      </c>
      <c r="BI5" s="430">
        <v>8</v>
      </c>
      <c r="BJ5" s="430">
        <v>19</v>
      </c>
      <c r="BK5" s="430">
        <v>8</v>
      </c>
      <c r="BL5" s="532">
        <v>0.42</v>
      </c>
      <c r="BM5" s="79"/>
    </row>
    <row r="6" spans="1:65" s="42" customFormat="1" ht="16.8" thickBot="1">
      <c r="A6" s="453"/>
      <c r="B6" s="50" t="s">
        <v>21</v>
      </c>
      <c r="C6" s="418"/>
      <c r="D6" s="419"/>
      <c r="E6" s="346">
        <v>10</v>
      </c>
      <c r="F6" s="312">
        <v>4</v>
      </c>
      <c r="G6" s="422"/>
      <c r="H6" s="425"/>
      <c r="I6" s="428"/>
      <c r="J6" s="431"/>
      <c r="K6" s="434"/>
      <c r="L6" s="404"/>
      <c r="M6" s="405"/>
      <c r="N6" s="418"/>
      <c r="O6" s="419"/>
      <c r="P6" s="52">
        <v>18</v>
      </c>
      <c r="Q6" s="173">
        <v>4</v>
      </c>
      <c r="R6" s="422"/>
      <c r="S6" s="463"/>
      <c r="T6" s="428"/>
      <c r="U6" s="431"/>
      <c r="V6" s="434"/>
      <c r="W6" s="470"/>
      <c r="X6" s="473"/>
      <c r="Y6" s="418"/>
      <c r="Z6" s="478"/>
      <c r="AA6" s="52">
        <v>6</v>
      </c>
      <c r="AB6" s="84">
        <v>3</v>
      </c>
      <c r="AC6" s="422"/>
      <c r="AD6" s="463"/>
      <c r="AE6" s="428"/>
      <c r="AF6" s="486"/>
      <c r="AG6" s="434"/>
      <c r="AH6" s="470"/>
      <c r="AI6" s="473"/>
      <c r="AJ6" s="418"/>
      <c r="AK6" s="398"/>
      <c r="AL6" s="52">
        <v>5</v>
      </c>
      <c r="AM6" s="51">
        <v>3</v>
      </c>
      <c r="AN6" s="496"/>
      <c r="AO6" s="499"/>
      <c r="AP6" s="401"/>
      <c r="AQ6" s="402"/>
      <c r="AR6" s="503"/>
      <c r="AS6" s="470"/>
      <c r="AT6" s="473"/>
      <c r="AU6" s="418"/>
      <c r="AV6" s="410"/>
      <c r="AW6" s="51">
        <v>11</v>
      </c>
      <c r="AX6" s="51">
        <v>4</v>
      </c>
      <c r="AY6" s="519"/>
      <c r="AZ6" s="525"/>
      <c r="BA6" s="549"/>
      <c r="BB6" s="549"/>
      <c r="BC6" s="507"/>
      <c r="BD6" s="546"/>
      <c r="BE6" s="410"/>
      <c r="BF6" s="51">
        <v>7</v>
      </c>
      <c r="BG6" s="51">
        <v>3</v>
      </c>
      <c r="BH6" s="157">
        <f>(BG6+BG7+BG8)/(BF6+BF7+BF8)</f>
        <v>0.46153846153846156</v>
      </c>
      <c r="BI6" s="431"/>
      <c r="BJ6" s="431"/>
      <c r="BK6" s="431"/>
      <c r="BL6" s="533"/>
      <c r="BM6" s="79"/>
    </row>
    <row r="7" spans="1:65" s="42" customFormat="1" ht="16.2">
      <c r="A7" s="453"/>
      <c r="B7" s="53" t="s">
        <v>22</v>
      </c>
      <c r="C7" s="418"/>
      <c r="D7" s="419"/>
      <c r="E7" s="346">
        <v>3</v>
      </c>
      <c r="F7" s="312">
        <v>2</v>
      </c>
      <c r="G7" s="422"/>
      <c r="H7" s="426"/>
      <c r="I7" s="429"/>
      <c r="J7" s="432"/>
      <c r="K7" s="435"/>
      <c r="L7" s="404"/>
      <c r="M7" s="405"/>
      <c r="N7" s="418"/>
      <c r="O7" s="419"/>
      <c r="P7" s="52">
        <v>7</v>
      </c>
      <c r="Q7" s="173">
        <v>3</v>
      </c>
      <c r="R7" s="422"/>
      <c r="S7" s="464"/>
      <c r="T7" s="429"/>
      <c r="U7" s="432"/>
      <c r="V7" s="435"/>
      <c r="W7" s="470"/>
      <c r="X7" s="473"/>
      <c r="Y7" s="418"/>
      <c r="Z7" s="478"/>
      <c r="AA7" s="52">
        <v>5</v>
      </c>
      <c r="AB7" s="84">
        <v>3</v>
      </c>
      <c r="AC7" s="422"/>
      <c r="AD7" s="464"/>
      <c r="AE7" s="429"/>
      <c r="AF7" s="487"/>
      <c r="AG7" s="435"/>
      <c r="AH7" s="470"/>
      <c r="AI7" s="473"/>
      <c r="AJ7" s="418"/>
      <c r="AK7" s="398"/>
      <c r="AL7" s="52">
        <v>8</v>
      </c>
      <c r="AM7" s="51">
        <v>3</v>
      </c>
      <c r="AN7" s="496"/>
      <c r="AO7" s="499"/>
      <c r="AP7" s="401"/>
      <c r="AQ7" s="402"/>
      <c r="AR7" s="503"/>
      <c r="AS7" s="470"/>
      <c r="AT7" s="473"/>
      <c r="AU7" s="418"/>
      <c r="AV7" s="505"/>
      <c r="AW7" s="51">
        <v>5</v>
      </c>
      <c r="AX7" s="51">
        <v>3</v>
      </c>
      <c r="AY7" s="520"/>
      <c r="AZ7" s="526"/>
      <c r="BA7" s="550"/>
      <c r="BB7" s="550"/>
      <c r="BC7" s="508"/>
      <c r="BD7" s="546"/>
      <c r="BE7" s="505"/>
      <c r="BF7" s="51">
        <v>6</v>
      </c>
      <c r="BG7" s="51">
        <v>3</v>
      </c>
      <c r="BH7" s="157">
        <f>(BG7+BG8+BG16)/(BF7+BF8+BF16)</f>
        <v>0.30303030303030304</v>
      </c>
      <c r="BI7" s="432"/>
      <c r="BJ7" s="432"/>
      <c r="BK7" s="432"/>
      <c r="BL7" s="534"/>
      <c r="BM7" s="79"/>
    </row>
    <row r="8" spans="1:65" s="42" customFormat="1" ht="16.8" thickBot="1">
      <c r="A8" s="454"/>
      <c r="B8" s="54" t="s">
        <v>23</v>
      </c>
      <c r="C8" s="372"/>
      <c r="D8" s="420"/>
      <c r="E8" s="347">
        <v>6</v>
      </c>
      <c r="F8" s="313">
        <v>3</v>
      </c>
      <c r="G8" s="423"/>
      <c r="H8" s="355"/>
      <c r="I8" s="187"/>
      <c r="J8" s="86"/>
      <c r="K8" s="87"/>
      <c r="L8" s="368"/>
      <c r="M8" s="384"/>
      <c r="N8" s="372"/>
      <c r="O8" s="420"/>
      <c r="P8" s="56">
        <v>12</v>
      </c>
      <c r="Q8" s="174">
        <v>4</v>
      </c>
      <c r="R8" s="423"/>
      <c r="S8" s="57"/>
      <c r="T8" s="187"/>
      <c r="U8" s="86"/>
      <c r="V8" s="87"/>
      <c r="W8" s="471"/>
      <c r="X8" s="474"/>
      <c r="Y8" s="372"/>
      <c r="Z8" s="479"/>
      <c r="AA8" s="56">
        <v>6</v>
      </c>
      <c r="AB8" s="88">
        <v>3</v>
      </c>
      <c r="AC8" s="423"/>
      <c r="AD8" s="57"/>
      <c r="AE8" s="187"/>
      <c r="AF8" s="214"/>
      <c r="AG8" s="217"/>
      <c r="AH8" s="471"/>
      <c r="AI8" s="474"/>
      <c r="AJ8" s="372"/>
      <c r="AK8" s="112"/>
      <c r="AL8" s="204"/>
      <c r="AM8" s="113"/>
      <c r="AN8" s="114"/>
      <c r="AO8" s="115"/>
      <c r="AP8" s="187"/>
      <c r="AQ8" s="86"/>
      <c r="AR8" s="130"/>
      <c r="AS8" s="471"/>
      <c r="AT8" s="474"/>
      <c r="AU8" s="372"/>
      <c r="AV8" s="112"/>
      <c r="AW8" s="113"/>
      <c r="AX8" s="113"/>
      <c r="AY8" s="114"/>
      <c r="AZ8" s="115"/>
      <c r="BA8" s="86"/>
      <c r="BB8" s="86"/>
      <c r="BC8" s="130"/>
      <c r="BD8" s="547"/>
      <c r="BE8" s="112"/>
      <c r="BF8" s="113"/>
      <c r="BG8" s="113"/>
      <c r="BH8" s="112"/>
      <c r="BI8" s="86"/>
      <c r="BJ8" s="86"/>
      <c r="BK8" s="86"/>
      <c r="BL8" s="86"/>
      <c r="BM8" s="79"/>
    </row>
    <row r="9" spans="1:65" s="42" customFormat="1" ht="16.2">
      <c r="A9" s="452" t="s">
        <v>24</v>
      </c>
      <c r="B9" s="58" t="s">
        <v>25</v>
      </c>
      <c r="C9" s="371">
        <v>30</v>
      </c>
      <c r="D9" s="385">
        <v>15</v>
      </c>
      <c r="E9" s="348">
        <v>25</v>
      </c>
      <c r="F9" s="311">
        <v>3</v>
      </c>
      <c r="G9" s="373">
        <f>(F9+F10)/(E9+E10)</f>
        <v>0.3125</v>
      </c>
      <c r="H9" s="375">
        <v>15</v>
      </c>
      <c r="I9" s="309">
        <v>25</v>
      </c>
      <c r="J9" s="89">
        <v>11</v>
      </c>
      <c r="K9" s="373">
        <f>(J9+J10)/(I9+I10)</f>
        <v>0.33333333333333331</v>
      </c>
      <c r="L9" s="393">
        <f>E9+E10+I9+I10</f>
        <v>93</v>
      </c>
      <c r="M9" s="383">
        <f>L9/C9</f>
        <v>3.1</v>
      </c>
      <c r="N9" s="371">
        <v>30</v>
      </c>
      <c r="O9" s="385">
        <v>15</v>
      </c>
      <c r="P9" s="184">
        <v>21</v>
      </c>
      <c r="Q9" s="172">
        <v>10</v>
      </c>
      <c r="R9" s="373">
        <f>(Q9+Q10)/(P9+P10)</f>
        <v>0.35714285714285715</v>
      </c>
      <c r="S9" s="465">
        <v>15</v>
      </c>
      <c r="T9" s="188">
        <v>27</v>
      </c>
      <c r="U9" s="89">
        <v>11</v>
      </c>
      <c r="V9" s="373">
        <f>(U9+U10)/(T9+T10)</f>
        <v>0.42857142857142855</v>
      </c>
      <c r="W9" s="469">
        <f>P9+P10+T9+T10</f>
        <v>77</v>
      </c>
      <c r="X9" s="472">
        <f>W9/N9</f>
        <v>2.5666666666666669</v>
      </c>
      <c r="Y9" s="371">
        <v>30</v>
      </c>
      <c r="Z9" s="477">
        <v>15</v>
      </c>
      <c r="AA9" s="184">
        <v>18</v>
      </c>
      <c r="AB9" s="104">
        <v>3</v>
      </c>
      <c r="AC9" s="373">
        <f>(AB9+AB10)/(AA9+AA10)</f>
        <v>0.33333333333333331</v>
      </c>
      <c r="AD9" s="482">
        <v>20</v>
      </c>
      <c r="AE9" s="190">
        <v>30</v>
      </c>
      <c r="AF9" s="177">
        <v>14</v>
      </c>
      <c r="AG9" s="373">
        <f>(AF9+AF10)/(AE9+AE10)</f>
        <v>0.47619047619047616</v>
      </c>
      <c r="AH9" s="469">
        <f>AA9+AA10+AE9+AE10</f>
        <v>72</v>
      </c>
      <c r="AI9" s="472">
        <f>AH9/Y9</f>
        <v>2.4</v>
      </c>
      <c r="AJ9" s="371">
        <f>AK9+AO9</f>
        <v>30</v>
      </c>
      <c r="AK9" s="385">
        <v>15</v>
      </c>
      <c r="AL9" s="184">
        <v>21</v>
      </c>
      <c r="AM9" s="49">
        <v>12</v>
      </c>
      <c r="AN9" s="495">
        <f>(AM9+AM10)/(AL9+AL10)</f>
        <v>0.34090909090909088</v>
      </c>
      <c r="AO9" s="498">
        <v>15</v>
      </c>
      <c r="AP9" s="190">
        <v>32</v>
      </c>
      <c r="AQ9" s="177">
        <v>12</v>
      </c>
      <c r="AR9" s="502">
        <f>AQ9:AQ10/AP9:AP10</f>
        <v>0.375</v>
      </c>
      <c r="AS9" s="469">
        <f>AL9+AL10+AP9+AP10</f>
        <v>90</v>
      </c>
      <c r="AT9" s="472">
        <f>AS9/AJ9</f>
        <v>3</v>
      </c>
      <c r="AU9" s="371">
        <v>30</v>
      </c>
      <c r="AV9" s="409">
        <v>15</v>
      </c>
      <c r="AW9" s="116">
        <v>15</v>
      </c>
      <c r="AX9" s="49">
        <v>9</v>
      </c>
      <c r="AY9" s="518">
        <f>(AX9+AX10)/(AW9+AW10)</f>
        <v>0.35294117647058826</v>
      </c>
      <c r="AZ9" s="527">
        <v>15</v>
      </c>
      <c r="BA9" s="91">
        <v>25</v>
      </c>
      <c r="BB9" s="92">
        <v>12</v>
      </c>
      <c r="BC9" s="509">
        <f>(BB9+BB10)/(BA9+BA10)</f>
        <v>0.45</v>
      </c>
      <c r="BD9" s="140">
        <f>BE9+BI9</f>
        <v>30</v>
      </c>
      <c r="BE9" s="409">
        <v>15</v>
      </c>
      <c r="BF9" s="116">
        <v>19</v>
      </c>
      <c r="BG9" s="49">
        <v>12</v>
      </c>
      <c r="BH9" s="536">
        <f>(BG9+BG10)/(BF9+BF10)</f>
        <v>0.32608695652173914</v>
      </c>
      <c r="BI9" s="430">
        <v>15</v>
      </c>
      <c r="BJ9" s="91">
        <v>27</v>
      </c>
      <c r="BK9" s="430">
        <v>15</v>
      </c>
      <c r="BL9" s="532">
        <v>0.39</v>
      </c>
      <c r="BM9" s="79"/>
    </row>
    <row r="10" spans="1:65" s="42" customFormat="1" ht="16.8" thickBot="1">
      <c r="A10" s="454"/>
      <c r="B10" s="59" t="s">
        <v>26</v>
      </c>
      <c r="C10" s="372"/>
      <c r="D10" s="386"/>
      <c r="E10" s="349">
        <v>23</v>
      </c>
      <c r="F10" s="313">
        <v>12</v>
      </c>
      <c r="G10" s="374"/>
      <c r="H10" s="376"/>
      <c r="I10" s="189">
        <v>20</v>
      </c>
      <c r="J10" s="310">
        <v>4</v>
      </c>
      <c r="K10" s="374"/>
      <c r="L10" s="394"/>
      <c r="M10" s="384"/>
      <c r="N10" s="372"/>
      <c r="O10" s="386"/>
      <c r="P10" s="185">
        <v>21</v>
      </c>
      <c r="Q10" s="174">
        <v>5</v>
      </c>
      <c r="R10" s="374"/>
      <c r="S10" s="466"/>
      <c r="T10" s="189">
        <v>8</v>
      </c>
      <c r="U10" s="90">
        <v>4</v>
      </c>
      <c r="V10" s="374"/>
      <c r="W10" s="471"/>
      <c r="X10" s="474"/>
      <c r="Y10" s="372"/>
      <c r="Z10" s="480"/>
      <c r="AA10" s="185">
        <v>12</v>
      </c>
      <c r="AB10" s="105">
        <v>7</v>
      </c>
      <c r="AC10" s="374"/>
      <c r="AD10" s="483"/>
      <c r="AE10" s="189">
        <v>12</v>
      </c>
      <c r="AF10" s="215">
        <v>6</v>
      </c>
      <c r="AG10" s="374"/>
      <c r="AH10" s="471"/>
      <c r="AI10" s="474"/>
      <c r="AJ10" s="372"/>
      <c r="AK10" s="386"/>
      <c r="AL10" s="185">
        <v>23</v>
      </c>
      <c r="AM10" s="55">
        <v>3</v>
      </c>
      <c r="AN10" s="497"/>
      <c r="AO10" s="500"/>
      <c r="AP10" s="189">
        <v>14</v>
      </c>
      <c r="AQ10" s="215">
        <v>3</v>
      </c>
      <c r="AR10" s="504"/>
      <c r="AS10" s="471"/>
      <c r="AT10" s="474"/>
      <c r="AU10" s="372"/>
      <c r="AV10" s="411"/>
      <c r="AW10" s="117">
        <v>19</v>
      </c>
      <c r="AX10" s="55">
        <v>3</v>
      </c>
      <c r="AY10" s="521"/>
      <c r="AZ10" s="528"/>
      <c r="BA10" s="118">
        <v>15</v>
      </c>
      <c r="BB10" s="141">
        <v>6</v>
      </c>
      <c r="BC10" s="510"/>
      <c r="BD10" s="142"/>
      <c r="BE10" s="411"/>
      <c r="BF10" s="117">
        <v>27</v>
      </c>
      <c r="BG10" s="55">
        <v>3</v>
      </c>
      <c r="BH10" s="537"/>
      <c r="BI10" s="539"/>
      <c r="BJ10" s="118">
        <v>11</v>
      </c>
      <c r="BK10" s="539"/>
      <c r="BL10" s="535"/>
      <c r="BM10" s="79"/>
    </row>
    <row r="11" spans="1:65" s="42" customFormat="1" ht="16.2">
      <c r="A11" s="455" t="s">
        <v>122</v>
      </c>
      <c r="B11" s="324" t="s">
        <v>116</v>
      </c>
      <c r="C11" s="395">
        <v>19</v>
      </c>
      <c r="D11" s="385">
        <v>12</v>
      </c>
      <c r="E11" s="406">
        <v>35</v>
      </c>
      <c r="F11" s="409">
        <v>12</v>
      </c>
      <c r="G11" s="389">
        <f>(F11+F12+F13)/(E11+E12+E13)</f>
        <v>0.34285714285714286</v>
      </c>
      <c r="H11" s="375">
        <v>7</v>
      </c>
      <c r="I11" s="377">
        <v>20</v>
      </c>
      <c r="J11" s="379">
        <v>7</v>
      </c>
      <c r="K11" s="381">
        <f>J11/I11</f>
        <v>0.35</v>
      </c>
      <c r="L11" s="367">
        <f>E11+E12+E13+I11</f>
        <v>55</v>
      </c>
      <c r="M11" s="383">
        <f>L11/C11</f>
        <v>2.8947368421052633</v>
      </c>
      <c r="N11" s="371">
        <v>18</v>
      </c>
      <c r="O11" s="385">
        <v>10</v>
      </c>
      <c r="P11" s="175">
        <v>0</v>
      </c>
      <c r="Q11" s="172">
        <v>0</v>
      </c>
      <c r="R11" s="389">
        <f>(Q11+Q12+Q13)/(P11+P12+P13)</f>
        <v>0.24</v>
      </c>
      <c r="S11" s="465">
        <v>12</v>
      </c>
      <c r="T11" s="377">
        <v>18</v>
      </c>
      <c r="U11" s="379">
        <v>12</v>
      </c>
      <c r="V11" s="381">
        <f>U11/T11</f>
        <v>0.66666666666666663</v>
      </c>
      <c r="W11" s="469">
        <f>P11+P12+P13+T11</f>
        <v>43</v>
      </c>
      <c r="X11" s="472">
        <f>W11/N11</f>
        <v>2.3888888888888888</v>
      </c>
      <c r="Y11" s="371">
        <v>18</v>
      </c>
      <c r="Z11" s="477">
        <v>10</v>
      </c>
      <c r="AA11" s="175">
        <v>2</v>
      </c>
      <c r="AB11" s="104">
        <v>1</v>
      </c>
      <c r="AC11" s="389">
        <f>(AB11+AB12+AB13)/(AA11+AA12+AA13)</f>
        <v>0.42857142857142855</v>
      </c>
      <c r="AD11" s="482">
        <v>9</v>
      </c>
      <c r="AE11" s="377">
        <v>24</v>
      </c>
      <c r="AF11" s="488">
        <v>9</v>
      </c>
      <c r="AG11" s="492">
        <f>AF11/AE11</f>
        <v>0.375</v>
      </c>
      <c r="AH11" s="469">
        <f>AA11+AA12+AA13+AE11</f>
        <v>45</v>
      </c>
      <c r="AI11" s="472">
        <f>AH11/Y11</f>
        <v>2.5</v>
      </c>
      <c r="AJ11" s="371">
        <f>AK11+AO11</f>
        <v>18</v>
      </c>
      <c r="AK11" s="385">
        <v>10</v>
      </c>
      <c r="AL11" s="179">
        <v>4</v>
      </c>
      <c r="AM11" s="49">
        <v>2</v>
      </c>
      <c r="AN11" s="389">
        <f>(AM11+AM12+AM13)/(AL11+AL12+AL13)</f>
        <v>0.375</v>
      </c>
      <c r="AO11" s="498">
        <v>8</v>
      </c>
      <c r="AP11" s="377">
        <v>19</v>
      </c>
      <c r="AQ11" s="379">
        <v>9</v>
      </c>
      <c r="AR11" s="502">
        <f>AQ11/AP11</f>
        <v>0.47368421052631576</v>
      </c>
      <c r="AS11" s="469">
        <f>AL11+AL12+AL13+AP11</f>
        <v>43</v>
      </c>
      <c r="AT11" s="472">
        <f>AS11/AJ11</f>
        <v>2.3888888888888888</v>
      </c>
      <c r="AU11" s="371">
        <v>18</v>
      </c>
      <c r="AV11" s="409">
        <v>10</v>
      </c>
      <c r="AW11" s="49">
        <v>5</v>
      </c>
      <c r="AX11" s="49">
        <v>2</v>
      </c>
      <c r="AY11" s="518">
        <f>(AX11+AX12+AX13)/(AW11+AW12+AW13)</f>
        <v>0.38461538461538464</v>
      </c>
      <c r="AZ11" s="527">
        <v>8</v>
      </c>
      <c r="BA11" s="430">
        <v>17</v>
      </c>
      <c r="BB11" s="430">
        <v>8</v>
      </c>
      <c r="BC11" s="511">
        <v>0.47</v>
      </c>
      <c r="BD11" s="140">
        <f>BE11+BI11</f>
        <v>18</v>
      </c>
      <c r="BE11" s="409">
        <v>10</v>
      </c>
      <c r="BF11" s="49">
        <v>9</v>
      </c>
      <c r="BG11" s="49">
        <v>3</v>
      </c>
      <c r="BH11" s="536">
        <f>(BG11+BG12+BG13)/(BF11+BF12+BF13)</f>
        <v>0.26315789473684209</v>
      </c>
      <c r="BI11" s="430">
        <v>8</v>
      </c>
      <c r="BJ11" s="430">
        <v>24</v>
      </c>
      <c r="BK11" s="430">
        <v>8</v>
      </c>
      <c r="BL11" s="532">
        <v>0.33</v>
      </c>
      <c r="BM11" s="79"/>
    </row>
    <row r="12" spans="1:65" s="42" customFormat="1" ht="16.2">
      <c r="A12" s="456"/>
      <c r="B12" s="325" t="s">
        <v>117</v>
      </c>
      <c r="C12" s="396"/>
      <c r="D12" s="398"/>
      <c r="E12" s="407"/>
      <c r="F12" s="410"/>
      <c r="G12" s="399"/>
      <c r="H12" s="400"/>
      <c r="I12" s="401"/>
      <c r="J12" s="402"/>
      <c r="K12" s="403"/>
      <c r="L12" s="404"/>
      <c r="M12" s="405"/>
      <c r="N12" s="418"/>
      <c r="O12" s="398"/>
      <c r="P12" s="52">
        <v>8</v>
      </c>
      <c r="Q12" s="173">
        <v>3</v>
      </c>
      <c r="R12" s="399"/>
      <c r="S12" s="467"/>
      <c r="T12" s="401"/>
      <c r="U12" s="402"/>
      <c r="V12" s="403"/>
      <c r="W12" s="470"/>
      <c r="X12" s="473"/>
      <c r="Y12" s="418"/>
      <c r="Z12" s="481"/>
      <c r="AA12" s="52">
        <v>7</v>
      </c>
      <c r="AB12" s="106">
        <v>4</v>
      </c>
      <c r="AC12" s="399"/>
      <c r="AD12" s="484"/>
      <c r="AE12" s="401"/>
      <c r="AF12" s="489"/>
      <c r="AG12" s="493"/>
      <c r="AH12" s="470"/>
      <c r="AI12" s="473"/>
      <c r="AJ12" s="418"/>
      <c r="AK12" s="398"/>
      <c r="AL12" s="52">
        <v>9</v>
      </c>
      <c r="AM12" s="119">
        <v>3</v>
      </c>
      <c r="AN12" s="399"/>
      <c r="AO12" s="499"/>
      <c r="AP12" s="401"/>
      <c r="AQ12" s="402"/>
      <c r="AR12" s="503"/>
      <c r="AS12" s="470"/>
      <c r="AT12" s="473"/>
      <c r="AU12" s="418"/>
      <c r="AV12" s="410"/>
      <c r="AW12" s="51">
        <v>11</v>
      </c>
      <c r="AX12" s="51">
        <v>4</v>
      </c>
      <c r="AY12" s="519"/>
      <c r="AZ12" s="529"/>
      <c r="BA12" s="431"/>
      <c r="BB12" s="431"/>
      <c r="BC12" s="512"/>
      <c r="BD12" s="143"/>
      <c r="BE12" s="410"/>
      <c r="BF12" s="51">
        <v>17</v>
      </c>
      <c r="BG12" s="51">
        <v>4</v>
      </c>
      <c r="BH12" s="538"/>
      <c r="BI12" s="431"/>
      <c r="BJ12" s="431"/>
      <c r="BK12" s="431"/>
      <c r="BL12" s="533"/>
      <c r="BM12" s="79"/>
    </row>
    <row r="13" spans="1:65" s="42" customFormat="1" ht="16.8" thickBot="1">
      <c r="A13" s="457"/>
      <c r="B13" s="326" t="s">
        <v>118</v>
      </c>
      <c r="C13" s="397"/>
      <c r="D13" s="386"/>
      <c r="E13" s="408"/>
      <c r="F13" s="411"/>
      <c r="G13" s="390"/>
      <c r="H13" s="376"/>
      <c r="I13" s="378"/>
      <c r="J13" s="380"/>
      <c r="K13" s="382"/>
      <c r="L13" s="368"/>
      <c r="M13" s="384"/>
      <c r="N13" s="372"/>
      <c r="O13" s="386"/>
      <c r="P13" s="56">
        <v>17</v>
      </c>
      <c r="Q13" s="174">
        <v>3</v>
      </c>
      <c r="R13" s="390"/>
      <c r="S13" s="466"/>
      <c r="T13" s="378"/>
      <c r="U13" s="380"/>
      <c r="V13" s="382"/>
      <c r="W13" s="471"/>
      <c r="X13" s="474"/>
      <c r="Y13" s="372"/>
      <c r="Z13" s="480"/>
      <c r="AA13" s="56">
        <v>12</v>
      </c>
      <c r="AB13" s="105">
        <v>4</v>
      </c>
      <c r="AC13" s="390"/>
      <c r="AD13" s="483"/>
      <c r="AE13" s="378"/>
      <c r="AF13" s="490"/>
      <c r="AG13" s="494"/>
      <c r="AH13" s="471"/>
      <c r="AI13" s="474"/>
      <c r="AJ13" s="372"/>
      <c r="AK13" s="386"/>
      <c r="AL13" s="56">
        <v>11</v>
      </c>
      <c r="AM13" s="55">
        <v>4</v>
      </c>
      <c r="AN13" s="390"/>
      <c r="AO13" s="500"/>
      <c r="AP13" s="378"/>
      <c r="AQ13" s="380"/>
      <c r="AR13" s="504"/>
      <c r="AS13" s="471"/>
      <c r="AT13" s="474"/>
      <c r="AU13" s="372"/>
      <c r="AV13" s="411"/>
      <c r="AW13" s="55">
        <v>10</v>
      </c>
      <c r="AX13" s="55">
        <v>4</v>
      </c>
      <c r="AY13" s="521"/>
      <c r="AZ13" s="528"/>
      <c r="BA13" s="539"/>
      <c r="BB13" s="539"/>
      <c r="BC13" s="513"/>
      <c r="BD13" s="142"/>
      <c r="BE13" s="411"/>
      <c r="BF13" s="55">
        <v>12</v>
      </c>
      <c r="BG13" s="55">
        <v>3</v>
      </c>
      <c r="BH13" s="537"/>
      <c r="BI13" s="539"/>
      <c r="BJ13" s="539"/>
      <c r="BK13" s="539"/>
      <c r="BL13" s="535"/>
      <c r="BM13" s="79"/>
    </row>
    <row r="14" spans="1:65" s="42" customFormat="1" ht="16.2">
      <c r="A14" s="452" t="s">
        <v>27</v>
      </c>
      <c r="B14" s="458" t="s">
        <v>28</v>
      </c>
      <c r="C14" s="371">
        <v>15</v>
      </c>
      <c r="D14" s="385">
        <v>10</v>
      </c>
      <c r="E14" s="387">
        <v>17</v>
      </c>
      <c r="F14" s="385">
        <v>10</v>
      </c>
      <c r="G14" s="389">
        <f>F14/E14</f>
        <v>0.58823529411764708</v>
      </c>
      <c r="H14" s="391">
        <v>5</v>
      </c>
      <c r="I14" s="377">
        <v>8</v>
      </c>
      <c r="J14" s="392">
        <v>5</v>
      </c>
      <c r="K14" s="381">
        <f>J14/I14</f>
        <v>0.625</v>
      </c>
      <c r="L14" s="367">
        <f>E14+I14</f>
        <v>25</v>
      </c>
      <c r="M14" s="369">
        <f>L14/C14</f>
        <v>1.6666666666666667</v>
      </c>
      <c r="N14" s="371">
        <v>15</v>
      </c>
      <c r="O14" s="385">
        <v>10</v>
      </c>
      <c r="P14" s="460">
        <v>19</v>
      </c>
      <c r="Q14" s="385">
        <v>10</v>
      </c>
      <c r="R14" s="389">
        <f>Q14/P14</f>
        <v>0.52631578947368418</v>
      </c>
      <c r="S14" s="468">
        <v>5</v>
      </c>
      <c r="T14" s="377">
        <v>9</v>
      </c>
      <c r="U14" s="392">
        <v>5</v>
      </c>
      <c r="V14" s="381">
        <f>U14/T14</f>
        <v>0.55555555555555558</v>
      </c>
      <c r="W14" s="469">
        <f>P14+T14</f>
        <v>28</v>
      </c>
      <c r="X14" s="475">
        <f>W14/N14</f>
        <v>1.8666666666666667</v>
      </c>
      <c r="Y14" s="371">
        <v>15</v>
      </c>
      <c r="Z14" s="477">
        <v>10</v>
      </c>
      <c r="AA14" s="460">
        <v>28</v>
      </c>
      <c r="AB14" s="477">
        <v>10</v>
      </c>
      <c r="AC14" s="389">
        <f>AB14/AA14</f>
        <v>0.35714285714285715</v>
      </c>
      <c r="AD14" s="468">
        <v>5</v>
      </c>
      <c r="AE14" s="377">
        <v>13</v>
      </c>
      <c r="AF14" s="491">
        <v>5</v>
      </c>
      <c r="AG14" s="492">
        <f>AF14/AE14</f>
        <v>0.38461538461538464</v>
      </c>
      <c r="AH14" s="469">
        <f>AA14+AE14</f>
        <v>41</v>
      </c>
      <c r="AI14" s="475">
        <f>AH14/Y14</f>
        <v>2.7333333333333334</v>
      </c>
      <c r="AJ14" s="371">
        <v>15</v>
      </c>
      <c r="AK14" s="385">
        <v>8</v>
      </c>
      <c r="AL14" s="460">
        <v>21</v>
      </c>
      <c r="AM14" s="385">
        <v>8</v>
      </c>
      <c r="AN14" s="495">
        <f>AM14/AL14</f>
        <v>0.38095238095238093</v>
      </c>
      <c r="AO14" s="501">
        <v>7</v>
      </c>
      <c r="AP14" s="377">
        <v>15</v>
      </c>
      <c r="AQ14" s="392">
        <v>7</v>
      </c>
      <c r="AR14" s="502">
        <f>AQ14/AP14</f>
        <v>0.46666666666666667</v>
      </c>
      <c r="AS14" s="469">
        <f>AL14+AP14</f>
        <v>36</v>
      </c>
      <c r="AT14" s="475">
        <f>AS14/AJ14</f>
        <v>2.4</v>
      </c>
      <c r="AU14" s="371">
        <v>15</v>
      </c>
      <c r="AV14" s="409">
        <v>8</v>
      </c>
      <c r="AW14" s="409">
        <v>21</v>
      </c>
      <c r="AX14" s="409">
        <v>8</v>
      </c>
      <c r="AY14" s="522">
        <v>0.38</v>
      </c>
      <c r="AZ14" s="530">
        <v>7</v>
      </c>
      <c r="BA14" s="409">
        <v>22</v>
      </c>
      <c r="BB14" s="409">
        <v>7</v>
      </c>
      <c r="BC14" s="514">
        <v>0.32</v>
      </c>
      <c r="BD14" s="545">
        <f>BG14+BI14</f>
        <v>15</v>
      </c>
      <c r="BE14" s="409">
        <v>8</v>
      </c>
      <c r="BF14" s="409">
        <v>27</v>
      </c>
      <c r="BG14" s="409">
        <v>8</v>
      </c>
      <c r="BH14" s="536">
        <f>BG14/BF14</f>
        <v>0.29629629629629628</v>
      </c>
      <c r="BI14" s="540">
        <v>7</v>
      </c>
      <c r="BJ14" s="540">
        <v>20</v>
      </c>
      <c r="BK14" s="540">
        <v>7</v>
      </c>
      <c r="BL14" s="532">
        <v>0.35</v>
      </c>
      <c r="BM14" s="79"/>
    </row>
    <row r="15" spans="1:65" s="42" customFormat="1" ht="16.8" thickBot="1">
      <c r="A15" s="454"/>
      <c r="B15" s="459"/>
      <c r="C15" s="372"/>
      <c r="D15" s="386"/>
      <c r="E15" s="388"/>
      <c r="F15" s="386"/>
      <c r="G15" s="390"/>
      <c r="H15" s="376"/>
      <c r="I15" s="378"/>
      <c r="J15" s="380"/>
      <c r="K15" s="382"/>
      <c r="L15" s="368"/>
      <c r="M15" s="370"/>
      <c r="N15" s="372"/>
      <c r="O15" s="386"/>
      <c r="P15" s="461"/>
      <c r="Q15" s="386"/>
      <c r="R15" s="390"/>
      <c r="S15" s="466"/>
      <c r="T15" s="378"/>
      <c r="U15" s="380"/>
      <c r="V15" s="382"/>
      <c r="W15" s="471"/>
      <c r="X15" s="476"/>
      <c r="Y15" s="372"/>
      <c r="Z15" s="480"/>
      <c r="AA15" s="461"/>
      <c r="AB15" s="480"/>
      <c r="AC15" s="390"/>
      <c r="AD15" s="466"/>
      <c r="AE15" s="378"/>
      <c r="AF15" s="490"/>
      <c r="AG15" s="494"/>
      <c r="AH15" s="471"/>
      <c r="AI15" s="476"/>
      <c r="AJ15" s="372"/>
      <c r="AK15" s="386"/>
      <c r="AL15" s="461"/>
      <c r="AM15" s="386"/>
      <c r="AN15" s="497"/>
      <c r="AO15" s="500"/>
      <c r="AP15" s="378"/>
      <c r="AQ15" s="380"/>
      <c r="AR15" s="504"/>
      <c r="AS15" s="471"/>
      <c r="AT15" s="476"/>
      <c r="AU15" s="372"/>
      <c r="AV15" s="411"/>
      <c r="AW15" s="411"/>
      <c r="AX15" s="411"/>
      <c r="AY15" s="523"/>
      <c r="AZ15" s="531"/>
      <c r="BA15" s="411"/>
      <c r="BB15" s="411"/>
      <c r="BC15" s="515"/>
      <c r="BD15" s="547"/>
      <c r="BE15" s="411"/>
      <c r="BF15" s="411"/>
      <c r="BG15" s="411"/>
      <c r="BH15" s="537"/>
      <c r="BI15" s="541"/>
      <c r="BJ15" s="541"/>
      <c r="BK15" s="541"/>
      <c r="BL15" s="535"/>
      <c r="BM15" s="79"/>
    </row>
    <row r="16" spans="1:65" s="42" customFormat="1" ht="16.2">
      <c r="A16" s="452" t="s">
        <v>114</v>
      </c>
      <c r="B16" s="60" t="s">
        <v>29</v>
      </c>
      <c r="C16" s="371">
        <v>15</v>
      </c>
      <c r="D16" s="306">
        <v>8</v>
      </c>
      <c r="E16" s="345">
        <v>28</v>
      </c>
      <c r="F16" s="306">
        <v>8</v>
      </c>
      <c r="G16" s="373">
        <f>(F16+F17)/(E16+E17)</f>
        <v>0.2857142857142857</v>
      </c>
      <c r="H16" s="375">
        <v>7</v>
      </c>
      <c r="I16" s="377">
        <v>23</v>
      </c>
      <c r="J16" s="379">
        <v>7</v>
      </c>
      <c r="K16" s="381">
        <f>J16/I16</f>
        <v>0.30434782608695654</v>
      </c>
      <c r="L16" s="367">
        <f>E16+E17+I16</f>
        <v>51</v>
      </c>
      <c r="M16" s="383">
        <f>L16/C16</f>
        <v>3.4</v>
      </c>
      <c r="N16" s="371">
        <v>15</v>
      </c>
      <c r="O16" s="49">
        <v>7</v>
      </c>
      <c r="P16" s="175">
        <v>17</v>
      </c>
      <c r="Q16" s="172">
        <v>8</v>
      </c>
      <c r="R16" s="373">
        <f>(Q16+Q17)/(P16+P17)</f>
        <v>0.42105263157894735</v>
      </c>
      <c r="S16" s="465">
        <v>7</v>
      </c>
      <c r="T16" s="377">
        <v>19</v>
      </c>
      <c r="U16" s="379">
        <v>7</v>
      </c>
      <c r="V16" s="381">
        <f>U16/T16</f>
        <v>0.36842105263157893</v>
      </c>
      <c r="W16" s="469">
        <f>P16+P17+T16</f>
        <v>38</v>
      </c>
      <c r="X16" s="472">
        <f>W16/N16</f>
        <v>2.5333333333333332</v>
      </c>
      <c r="Y16" s="371">
        <v>15</v>
      </c>
      <c r="Z16" s="83">
        <v>7</v>
      </c>
      <c r="AA16" s="175">
        <v>18</v>
      </c>
      <c r="AB16" s="83">
        <v>7</v>
      </c>
      <c r="AC16" s="373">
        <f>(AB16+AB17)/(AA16+AA17)</f>
        <v>0.42105263157894735</v>
      </c>
      <c r="AD16" s="465">
        <v>7</v>
      </c>
      <c r="AE16" s="377">
        <v>14</v>
      </c>
      <c r="AF16" s="488">
        <v>7</v>
      </c>
      <c r="AG16" s="492">
        <f>AF16/AE16</f>
        <v>0.5</v>
      </c>
      <c r="AH16" s="469">
        <f>AA16+AA17+AE16</f>
        <v>33</v>
      </c>
      <c r="AI16" s="472">
        <f>AH16/Y16</f>
        <v>2.2000000000000002</v>
      </c>
      <c r="AJ16" s="371">
        <v>15</v>
      </c>
      <c r="AK16" s="49">
        <v>7</v>
      </c>
      <c r="AL16" s="179">
        <v>12</v>
      </c>
      <c r="AM16" s="49">
        <v>7</v>
      </c>
      <c r="AN16" s="495">
        <f>(AM16+AM17)/(AL16+AL17)</f>
        <v>0.53333333333333333</v>
      </c>
      <c r="AO16" s="498">
        <v>7</v>
      </c>
      <c r="AP16" s="377">
        <v>16</v>
      </c>
      <c r="AQ16" s="379">
        <v>7</v>
      </c>
      <c r="AR16" s="502">
        <f>AQ16/AP16</f>
        <v>0.4375</v>
      </c>
      <c r="AS16" s="469">
        <f>AL16+AL17+AP16</f>
        <v>31</v>
      </c>
      <c r="AT16" s="472">
        <f>AS16/AJ16</f>
        <v>2.0666666666666669</v>
      </c>
      <c r="AU16" s="371">
        <v>15</v>
      </c>
      <c r="AV16" s="49">
        <v>8</v>
      </c>
      <c r="AW16" s="49">
        <v>22</v>
      </c>
      <c r="AX16" s="49">
        <v>9</v>
      </c>
      <c r="AY16" s="518">
        <f>(AX16+AX17)/(AW16+AW17)</f>
        <v>0.40909090909090912</v>
      </c>
      <c r="AZ16" s="530">
        <v>6</v>
      </c>
      <c r="BA16" s="409">
        <v>16</v>
      </c>
      <c r="BB16" s="409">
        <v>6</v>
      </c>
      <c r="BC16" s="516">
        <v>0.38</v>
      </c>
      <c r="BD16" s="545">
        <f>BG16+BI16</f>
        <v>15</v>
      </c>
      <c r="BE16" s="49">
        <v>7</v>
      </c>
      <c r="BF16" s="49">
        <v>27</v>
      </c>
      <c r="BG16" s="49">
        <v>7</v>
      </c>
      <c r="BH16" s="157">
        <f>BG16/BF16</f>
        <v>0.25925925925925924</v>
      </c>
      <c r="BI16" s="430">
        <v>8</v>
      </c>
      <c r="BJ16" s="542">
        <v>30</v>
      </c>
      <c r="BK16" s="430">
        <v>8</v>
      </c>
      <c r="BL16" s="532">
        <v>0.27</v>
      </c>
      <c r="BM16" s="79"/>
    </row>
    <row r="17" spans="1:65" s="42" customFormat="1" ht="16.8" thickBot="1">
      <c r="A17" s="454"/>
      <c r="B17" s="323" t="s">
        <v>30</v>
      </c>
      <c r="C17" s="372"/>
      <c r="D17" s="308" t="s">
        <v>115</v>
      </c>
      <c r="E17" s="347"/>
      <c r="F17" s="308"/>
      <c r="G17" s="374"/>
      <c r="H17" s="376"/>
      <c r="I17" s="378"/>
      <c r="J17" s="380"/>
      <c r="K17" s="382"/>
      <c r="L17" s="368"/>
      <c r="M17" s="384"/>
      <c r="N17" s="372"/>
      <c r="O17" s="55">
        <v>1</v>
      </c>
      <c r="P17" s="56">
        <v>2</v>
      </c>
      <c r="Q17" s="174">
        <v>0</v>
      </c>
      <c r="R17" s="374"/>
      <c r="S17" s="466"/>
      <c r="T17" s="378"/>
      <c r="U17" s="380"/>
      <c r="V17" s="382"/>
      <c r="W17" s="471"/>
      <c r="X17" s="474"/>
      <c r="Y17" s="372"/>
      <c r="Z17" s="88">
        <v>1</v>
      </c>
      <c r="AA17" s="56">
        <v>1</v>
      </c>
      <c r="AB17" s="88">
        <v>1</v>
      </c>
      <c r="AC17" s="374"/>
      <c r="AD17" s="466"/>
      <c r="AE17" s="378"/>
      <c r="AF17" s="490"/>
      <c r="AG17" s="494"/>
      <c r="AH17" s="471"/>
      <c r="AI17" s="474"/>
      <c r="AJ17" s="372"/>
      <c r="AK17" s="55">
        <v>1</v>
      </c>
      <c r="AL17" s="56">
        <v>3</v>
      </c>
      <c r="AM17" s="55">
        <v>1</v>
      </c>
      <c r="AN17" s="497"/>
      <c r="AO17" s="500"/>
      <c r="AP17" s="378"/>
      <c r="AQ17" s="380"/>
      <c r="AR17" s="504"/>
      <c r="AS17" s="471"/>
      <c r="AT17" s="474"/>
      <c r="AU17" s="372"/>
      <c r="AV17" s="55">
        <v>1</v>
      </c>
      <c r="AW17" s="55">
        <v>0</v>
      </c>
      <c r="AX17" s="55">
        <v>0</v>
      </c>
      <c r="AY17" s="521"/>
      <c r="AZ17" s="531"/>
      <c r="BA17" s="411"/>
      <c r="BB17" s="411"/>
      <c r="BC17" s="517"/>
      <c r="BD17" s="547"/>
      <c r="BE17" s="55" t="s">
        <v>31</v>
      </c>
      <c r="BF17" s="55" t="s">
        <v>31</v>
      </c>
      <c r="BG17" s="55" t="s">
        <v>31</v>
      </c>
      <c r="BH17" s="159" t="s">
        <v>31</v>
      </c>
      <c r="BI17" s="539"/>
      <c r="BJ17" s="543"/>
      <c r="BK17" s="539"/>
      <c r="BL17" s="535"/>
      <c r="BM17" s="79"/>
    </row>
    <row r="18" spans="1:65" s="42" customFormat="1" ht="16.2">
      <c r="A18" s="61" t="s">
        <v>32</v>
      </c>
      <c r="B18" s="62" t="s">
        <v>28</v>
      </c>
      <c r="C18" s="328">
        <f>F18+H18</f>
        <v>0</v>
      </c>
      <c r="D18" s="329"/>
      <c r="E18" s="350"/>
      <c r="F18" s="329"/>
      <c r="G18" s="330"/>
      <c r="H18" s="356"/>
      <c r="I18" s="332"/>
      <c r="J18" s="333"/>
      <c r="K18" s="334"/>
      <c r="L18" s="328" t="s">
        <v>31</v>
      </c>
      <c r="M18" s="335" t="s">
        <v>31</v>
      </c>
      <c r="N18" s="328">
        <f>Q18+S18</f>
        <v>0</v>
      </c>
      <c r="O18" s="329"/>
      <c r="P18" s="336"/>
      <c r="Q18" s="329"/>
      <c r="R18" s="330"/>
      <c r="S18" s="331"/>
      <c r="T18" s="332"/>
      <c r="U18" s="333"/>
      <c r="V18" s="334"/>
      <c r="W18" s="328" t="s">
        <v>31</v>
      </c>
      <c r="X18" s="335" t="s">
        <v>31</v>
      </c>
      <c r="Y18" s="328">
        <f>AB18+AD18</f>
        <v>0</v>
      </c>
      <c r="Z18" s="337"/>
      <c r="AA18" s="337"/>
      <c r="AB18" s="337"/>
      <c r="AC18" s="338"/>
      <c r="AD18" s="331"/>
      <c r="AE18" s="339"/>
      <c r="AF18" s="340"/>
      <c r="AG18" s="341"/>
      <c r="AH18" s="328" t="s">
        <v>31</v>
      </c>
      <c r="AI18" s="335"/>
      <c r="AJ18" s="63">
        <f>AM18+AO18</f>
        <v>11</v>
      </c>
      <c r="AK18" s="120">
        <v>6</v>
      </c>
      <c r="AL18" s="205">
        <v>13</v>
      </c>
      <c r="AM18" s="120">
        <v>6</v>
      </c>
      <c r="AN18" s="121">
        <f>AM18/AL18</f>
        <v>0.46153846153846156</v>
      </c>
      <c r="AO18" s="122">
        <v>5</v>
      </c>
      <c r="AP18" s="186">
        <v>14</v>
      </c>
      <c r="AQ18" s="85">
        <v>5</v>
      </c>
      <c r="AR18" s="176">
        <f>AQ18/AP18</f>
        <v>0.35714285714285715</v>
      </c>
      <c r="AS18" s="93">
        <f>AL18+AP18</f>
        <v>27</v>
      </c>
      <c r="AT18" s="220">
        <f>AS18/AJ18</f>
        <v>2.4545454545454546</v>
      </c>
      <c r="AU18" s="63">
        <v>11</v>
      </c>
      <c r="AV18" s="120">
        <v>6</v>
      </c>
      <c r="AW18" s="120">
        <v>6</v>
      </c>
      <c r="AX18" s="120">
        <v>4</v>
      </c>
      <c r="AY18" s="121">
        <v>1</v>
      </c>
      <c r="AZ18" s="144">
        <v>5</v>
      </c>
      <c r="BA18" s="145">
        <v>7</v>
      </c>
      <c r="BB18" s="145">
        <v>7</v>
      </c>
      <c r="BC18" s="131">
        <v>0.71</v>
      </c>
      <c r="BD18" s="146">
        <f>BG18+BI18</f>
        <v>11</v>
      </c>
      <c r="BE18" s="120">
        <v>6</v>
      </c>
      <c r="BF18" s="120">
        <v>14</v>
      </c>
      <c r="BG18" s="120">
        <v>6</v>
      </c>
      <c r="BH18" s="160">
        <f t="shared" ref="BH18:BH21" si="0">BG18/BF18</f>
        <v>0.42857142857142855</v>
      </c>
      <c r="BI18" s="85">
        <v>5</v>
      </c>
      <c r="BJ18" s="161">
        <v>10</v>
      </c>
      <c r="BK18" s="85">
        <v>5</v>
      </c>
      <c r="BL18" s="158">
        <v>0.5</v>
      </c>
      <c r="BM18" s="79"/>
    </row>
    <row r="19" spans="1:65" s="42" customFormat="1" ht="16.2">
      <c r="A19" s="64" t="s">
        <v>33</v>
      </c>
      <c r="B19" s="65" t="s">
        <v>28</v>
      </c>
      <c r="C19" s="66">
        <v>20</v>
      </c>
      <c r="D19" s="307">
        <v>14</v>
      </c>
      <c r="E19" s="346">
        <v>18</v>
      </c>
      <c r="F19" s="307">
        <v>14</v>
      </c>
      <c r="G19" s="210">
        <f>F19/E19</f>
        <v>0.77777777777777779</v>
      </c>
      <c r="H19" s="357">
        <v>6</v>
      </c>
      <c r="I19" s="191">
        <v>12</v>
      </c>
      <c r="J19" s="94">
        <v>6</v>
      </c>
      <c r="K19" s="95">
        <f>J19/I19</f>
        <v>0.5</v>
      </c>
      <c r="L19" s="96">
        <f>E19+I19</f>
        <v>30</v>
      </c>
      <c r="M19" s="304">
        <f>L19/C19</f>
        <v>1.5</v>
      </c>
      <c r="N19" s="66">
        <v>20</v>
      </c>
      <c r="O19" s="51">
        <v>14</v>
      </c>
      <c r="P19" s="52">
        <v>13</v>
      </c>
      <c r="Q19" s="173">
        <v>10</v>
      </c>
      <c r="R19" s="210">
        <f>Q19/P19</f>
        <v>0.76923076923076927</v>
      </c>
      <c r="S19" s="107">
        <v>10</v>
      </c>
      <c r="T19" s="191">
        <v>10</v>
      </c>
      <c r="U19" s="94">
        <v>10</v>
      </c>
      <c r="V19" s="95">
        <f>U19/T19</f>
        <v>1</v>
      </c>
      <c r="W19" s="96">
        <f>P19+T19</f>
        <v>23</v>
      </c>
      <c r="X19" s="304">
        <f>W19/N19</f>
        <v>1.1499999999999999</v>
      </c>
      <c r="Y19" s="66">
        <f>AB19+AD19</f>
        <v>20</v>
      </c>
      <c r="Z19" s="84">
        <v>14</v>
      </c>
      <c r="AA19" s="52">
        <v>26</v>
      </c>
      <c r="AB19" s="84">
        <v>14</v>
      </c>
      <c r="AC19" s="210">
        <f>AB19/AA19</f>
        <v>0.53846153846153844</v>
      </c>
      <c r="AD19" s="107">
        <v>6</v>
      </c>
      <c r="AE19" s="191">
        <v>10</v>
      </c>
      <c r="AF19" s="109">
        <v>6</v>
      </c>
      <c r="AG19" s="218">
        <f>AF19/AE19</f>
        <v>0.6</v>
      </c>
      <c r="AH19" s="96">
        <f>AA19+AE19</f>
        <v>36</v>
      </c>
      <c r="AI19" s="304">
        <f>AH19/Y19</f>
        <v>1.8</v>
      </c>
      <c r="AJ19" s="66">
        <f>AM19+AO19</f>
        <v>20</v>
      </c>
      <c r="AK19" s="51">
        <v>14</v>
      </c>
      <c r="AL19" s="52">
        <v>29</v>
      </c>
      <c r="AM19" s="51">
        <v>14</v>
      </c>
      <c r="AN19" s="67">
        <f>AM19/AL19</f>
        <v>0.48275862068965519</v>
      </c>
      <c r="AO19" s="123">
        <v>6</v>
      </c>
      <c r="AP19" s="191">
        <v>12</v>
      </c>
      <c r="AQ19" s="94">
        <v>6</v>
      </c>
      <c r="AR19" s="67">
        <f>AQ19/AP19</f>
        <v>0.5</v>
      </c>
      <c r="AS19" s="96">
        <f>AL19+AP19</f>
        <v>41</v>
      </c>
      <c r="AT19" s="304">
        <f>AS19/AJ19</f>
        <v>2.0499999999999998</v>
      </c>
      <c r="AU19" s="66">
        <v>20</v>
      </c>
      <c r="AV19" s="51">
        <v>12</v>
      </c>
      <c r="AW19" s="51">
        <v>22</v>
      </c>
      <c r="AX19" s="51">
        <v>12</v>
      </c>
      <c r="AY19" s="67">
        <v>0.55000000000000004</v>
      </c>
      <c r="AZ19" s="123">
        <v>8</v>
      </c>
      <c r="BA19" s="94">
        <v>14</v>
      </c>
      <c r="BB19" s="94">
        <v>8</v>
      </c>
      <c r="BC19" s="132">
        <v>0.56999999999999995</v>
      </c>
      <c r="BD19" s="147">
        <f>BG19+BI19</f>
        <v>20</v>
      </c>
      <c r="BE19" s="51">
        <v>12</v>
      </c>
      <c r="BF19" s="51">
        <v>27</v>
      </c>
      <c r="BG19" s="51">
        <v>12</v>
      </c>
      <c r="BH19" s="162">
        <f t="shared" si="0"/>
        <v>0.44444444444444442</v>
      </c>
      <c r="BI19" s="94">
        <v>8</v>
      </c>
      <c r="BJ19" s="163">
        <v>23</v>
      </c>
      <c r="BK19" s="94">
        <v>8</v>
      </c>
      <c r="BL19" s="164">
        <v>0.35</v>
      </c>
      <c r="BM19" s="79"/>
    </row>
    <row r="20" spans="1:65" s="42" customFormat="1" ht="16.8" thickBot="1">
      <c r="A20" s="68" t="s">
        <v>34</v>
      </c>
      <c r="B20" s="69" t="s">
        <v>28</v>
      </c>
      <c r="C20" s="342">
        <v>7</v>
      </c>
      <c r="D20" s="71">
        <v>5</v>
      </c>
      <c r="E20" s="351">
        <v>9</v>
      </c>
      <c r="F20" s="71">
        <v>5</v>
      </c>
      <c r="G20" s="211">
        <f>F20/E20</f>
        <v>0.55555555555555558</v>
      </c>
      <c r="H20" s="358">
        <v>2</v>
      </c>
      <c r="I20" s="192">
        <v>3</v>
      </c>
      <c r="J20" s="97">
        <v>2</v>
      </c>
      <c r="K20" s="98">
        <f>J20/I20</f>
        <v>0.66666666666666663</v>
      </c>
      <c r="L20" s="99">
        <f>E20+I20</f>
        <v>12</v>
      </c>
      <c r="M20" s="305">
        <f>L20/C20</f>
        <v>1.7142857142857142</v>
      </c>
      <c r="N20" s="70">
        <v>8</v>
      </c>
      <c r="O20" s="71">
        <v>5</v>
      </c>
      <c r="P20" s="194">
        <v>5</v>
      </c>
      <c r="Q20" s="71">
        <v>4</v>
      </c>
      <c r="R20" s="211">
        <f>Q20/P20</f>
        <v>0.8</v>
      </c>
      <c r="S20" s="110">
        <v>4</v>
      </c>
      <c r="T20" s="192">
        <v>2</v>
      </c>
      <c r="U20" s="97">
        <v>2</v>
      </c>
      <c r="V20" s="98">
        <f>U20/T20</f>
        <v>1</v>
      </c>
      <c r="W20" s="99">
        <f>P20+T20</f>
        <v>7</v>
      </c>
      <c r="X20" s="305">
        <f>W20/N20</f>
        <v>0.875</v>
      </c>
      <c r="Y20" s="70">
        <f>AB20+AD20</f>
        <v>8</v>
      </c>
      <c r="Z20" s="100">
        <v>5</v>
      </c>
      <c r="AA20" s="194">
        <v>8</v>
      </c>
      <c r="AB20" s="100">
        <v>5</v>
      </c>
      <c r="AC20" s="211">
        <f>AB20/AA20</f>
        <v>0.625</v>
      </c>
      <c r="AD20" s="110">
        <v>3</v>
      </c>
      <c r="AE20" s="192">
        <v>3</v>
      </c>
      <c r="AF20" s="111">
        <v>3</v>
      </c>
      <c r="AG20" s="219">
        <f>AF20/AE20</f>
        <v>1</v>
      </c>
      <c r="AH20" s="99">
        <f>AA20+AE20</f>
        <v>11</v>
      </c>
      <c r="AI20" s="305">
        <f>AH20/Y20</f>
        <v>1.375</v>
      </c>
      <c r="AJ20" s="70">
        <f>AM20+AO20</f>
        <v>8</v>
      </c>
      <c r="AK20" s="71">
        <v>5</v>
      </c>
      <c r="AL20" s="194">
        <v>5</v>
      </c>
      <c r="AM20" s="71">
        <v>5</v>
      </c>
      <c r="AN20" s="72">
        <f t="shared" ref="AN20:AN21" si="1">AM20/AL20</f>
        <v>1</v>
      </c>
      <c r="AO20" s="126">
        <v>3</v>
      </c>
      <c r="AP20" s="192">
        <v>2</v>
      </c>
      <c r="AQ20" s="97">
        <v>2</v>
      </c>
      <c r="AR20" s="72">
        <f t="shared" ref="AR20" si="2">AQ20/AP20</f>
        <v>1</v>
      </c>
      <c r="AS20" s="99">
        <f>AL20+AP20</f>
        <v>7</v>
      </c>
      <c r="AT20" s="305">
        <f>AS20/AJ20</f>
        <v>0.875</v>
      </c>
      <c r="AU20" s="70">
        <v>8</v>
      </c>
      <c r="AV20" s="125">
        <v>5</v>
      </c>
      <c r="AW20" s="125">
        <v>4</v>
      </c>
      <c r="AX20" s="125">
        <v>4</v>
      </c>
      <c r="AY20" s="72">
        <v>1</v>
      </c>
      <c r="AZ20" s="148">
        <v>3</v>
      </c>
      <c r="BA20" s="149">
        <v>5</v>
      </c>
      <c r="BB20" s="149">
        <v>4</v>
      </c>
      <c r="BC20" s="133">
        <v>0.6</v>
      </c>
      <c r="BD20" s="150">
        <f>BG20+BI20</f>
        <v>8</v>
      </c>
      <c r="BE20" s="71">
        <v>5</v>
      </c>
      <c r="BF20" s="125">
        <v>8</v>
      </c>
      <c r="BG20" s="71">
        <v>5</v>
      </c>
      <c r="BH20" s="165">
        <f t="shared" si="0"/>
        <v>0.625</v>
      </c>
      <c r="BI20" s="166">
        <v>3</v>
      </c>
      <c r="BJ20" s="167">
        <v>5</v>
      </c>
      <c r="BK20" s="166">
        <v>3</v>
      </c>
      <c r="BL20" s="168">
        <v>0.6</v>
      </c>
      <c r="BM20" s="79"/>
    </row>
    <row r="21" spans="1:65" s="171" customFormat="1" ht="21.6" customHeight="1" thickTop="1" thickBot="1">
      <c r="A21" s="73" t="s">
        <v>35</v>
      </c>
      <c r="B21" s="74"/>
      <c r="C21" s="208">
        <f>SUM(C5:C20)</f>
        <v>134</v>
      </c>
      <c r="D21" s="76">
        <f>SUM(D5:D20)</f>
        <v>79</v>
      </c>
      <c r="E21" s="360">
        <f>SUM(E5:E20)</f>
        <v>193</v>
      </c>
      <c r="F21" s="76">
        <f>SUM(F5:F20)</f>
        <v>79</v>
      </c>
      <c r="G21" s="212">
        <f>F21/E21</f>
        <v>0.40932642487046633</v>
      </c>
      <c r="H21" s="359">
        <f>SUM(H5:H20)</f>
        <v>55</v>
      </c>
      <c r="I21" s="193">
        <f>SUM(I5:I20)</f>
        <v>140</v>
      </c>
      <c r="J21" s="101">
        <f>SUM(J5:J20)</f>
        <v>55</v>
      </c>
      <c r="K21" s="102">
        <f>J21/I21</f>
        <v>0.39285714285714285</v>
      </c>
      <c r="L21" s="103">
        <f>SUM(L5:L20)</f>
        <v>333</v>
      </c>
      <c r="M21" s="221">
        <f>L21/C21</f>
        <v>2.4850746268656718</v>
      </c>
      <c r="N21" s="208">
        <f>SUM(N5:N20)</f>
        <v>134</v>
      </c>
      <c r="O21" s="76">
        <f>SUM(O5:O20)</f>
        <v>77</v>
      </c>
      <c r="P21" s="195">
        <f>SUM(P5:P20)</f>
        <v>174</v>
      </c>
      <c r="Q21" s="76">
        <f>SUM(Q5:Q20)</f>
        <v>68</v>
      </c>
      <c r="R21" s="212">
        <f>Q21/P21</f>
        <v>0.39080459770114945</v>
      </c>
      <c r="S21" s="78">
        <f>SUM(S5:S20)</f>
        <v>66</v>
      </c>
      <c r="T21" s="193">
        <f>SUM(T5:T20)</f>
        <v>116</v>
      </c>
      <c r="U21" s="101">
        <f>SUM(U5:U20)</f>
        <v>64</v>
      </c>
      <c r="V21" s="102">
        <f>U21/T21</f>
        <v>0.55172413793103448</v>
      </c>
      <c r="W21" s="103">
        <f>SUM(W5:W20)</f>
        <v>290</v>
      </c>
      <c r="X21" s="221">
        <f>W21/N21</f>
        <v>2.1641791044776117</v>
      </c>
      <c r="Y21" s="208">
        <f>SUM(Y5:Y20)</f>
        <v>134</v>
      </c>
      <c r="Z21" s="76">
        <f>SUM(Z5:Z20)</f>
        <v>77</v>
      </c>
      <c r="AA21" s="195">
        <f>SUM(AA5:AA20)</f>
        <v>163</v>
      </c>
      <c r="AB21" s="207">
        <f>SUM(AB5:AB20)</f>
        <v>71</v>
      </c>
      <c r="AC21" s="77">
        <f t="shared" ref="AC21" si="3">AB21/AA21</f>
        <v>0.43558282208588955</v>
      </c>
      <c r="AD21" s="78">
        <f>SUM(AD5:AD20)</f>
        <v>63</v>
      </c>
      <c r="AE21" s="301">
        <f>SUM(AE5:AE20)</f>
        <v>126</v>
      </c>
      <c r="AF21" s="206">
        <f>SUM(AF5:AF20)</f>
        <v>63</v>
      </c>
      <c r="AG21" s="134">
        <f>AF21/AE21</f>
        <v>0.5</v>
      </c>
      <c r="AH21" s="103">
        <f>SUM(AH5:AH20)</f>
        <v>289</v>
      </c>
      <c r="AI21" s="221">
        <f>AH21/Y21</f>
        <v>2.1567164179104479</v>
      </c>
      <c r="AJ21" s="208">
        <f>SUM(AJ5:AJ20)</f>
        <v>134</v>
      </c>
      <c r="AK21" s="76">
        <f>SUM(AK5:AK20)</f>
        <v>77</v>
      </c>
      <c r="AL21" s="195">
        <f>SUM(AL5:AL20)</f>
        <v>174</v>
      </c>
      <c r="AM21" s="207">
        <f>SUM(AM5:AM20)</f>
        <v>75</v>
      </c>
      <c r="AN21" s="77">
        <f t="shared" si="1"/>
        <v>0.43103448275862066</v>
      </c>
      <c r="AO21" s="78">
        <f>SUM(AO5:AO20)</f>
        <v>57</v>
      </c>
      <c r="AP21" s="193">
        <f>SUM(AP5:AP20)</f>
        <v>153</v>
      </c>
      <c r="AQ21" s="206">
        <f>SUM(AQ5:AQ20)</f>
        <v>58</v>
      </c>
      <c r="AR21" s="134">
        <f>AQ21/AP21</f>
        <v>0.37908496732026142</v>
      </c>
      <c r="AS21" s="103">
        <f>SUM(AS5:AS20)</f>
        <v>327</v>
      </c>
      <c r="AT21" s="221">
        <f>AS21/AJ21</f>
        <v>2.4402985074626864</v>
      </c>
      <c r="AU21" s="75">
        <f>SUM(AU9:AU20)</f>
        <v>117</v>
      </c>
      <c r="AV21" s="76">
        <f>SUM(AV9:AV20)</f>
        <v>65</v>
      </c>
      <c r="AW21" s="76">
        <f>SUM(AW9:AW20)</f>
        <v>135</v>
      </c>
      <c r="AX21" s="76">
        <f>SUM(AX9:AX20)</f>
        <v>59</v>
      </c>
      <c r="AY21" s="77">
        <f>AX21/AW21</f>
        <v>0.43703703703703706</v>
      </c>
      <c r="AZ21" s="78">
        <f>SUM(AZ9:AZ20)</f>
        <v>52</v>
      </c>
      <c r="BA21" s="101">
        <f>SUM(BA9:BA20)</f>
        <v>121</v>
      </c>
      <c r="BB21" s="101">
        <f>SUM(BB9:BB20)</f>
        <v>58</v>
      </c>
      <c r="BC21" s="134">
        <f>BB21/BA21</f>
        <v>0.47933884297520662</v>
      </c>
      <c r="BD21" s="151">
        <f>SUM(BD9:BD20)</f>
        <v>117</v>
      </c>
      <c r="BE21" s="152">
        <f>SUM(BE9:BE20)</f>
        <v>63</v>
      </c>
      <c r="BF21" s="152">
        <f>SUM(BF9:BF20)</f>
        <v>187</v>
      </c>
      <c r="BG21" s="152">
        <f>SUM(BG9:BG20)</f>
        <v>63</v>
      </c>
      <c r="BH21" s="169">
        <f t="shared" si="0"/>
        <v>0.33689839572192515</v>
      </c>
      <c r="BI21" s="170">
        <f t="shared" ref="BI21:BL21" si="4">SUM(BI9:BI20)</f>
        <v>54</v>
      </c>
      <c r="BJ21" s="170">
        <f t="shared" si="4"/>
        <v>150</v>
      </c>
      <c r="BK21" s="170">
        <f t="shared" si="4"/>
        <v>54</v>
      </c>
      <c r="BL21" s="170">
        <f t="shared" si="4"/>
        <v>2.79</v>
      </c>
      <c r="BM21" s="79"/>
    </row>
    <row r="22" spans="1:65" s="42" customFormat="1" ht="16.2">
      <c r="A22" s="79"/>
      <c r="B22" s="79"/>
      <c r="C22" s="79"/>
      <c r="D22" s="79"/>
      <c r="E22" s="352"/>
      <c r="F22" s="79"/>
      <c r="G22" s="79"/>
      <c r="H22" s="352"/>
      <c r="I22" s="79"/>
      <c r="J22" s="79"/>
      <c r="K22" s="79"/>
      <c r="L22" s="79"/>
      <c r="M22" s="79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135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79"/>
    </row>
    <row r="23" spans="1:65" s="42" customFormat="1" ht="16.2">
      <c r="A23" s="81"/>
      <c r="B23" s="79"/>
      <c r="C23" s="79"/>
      <c r="D23" s="79"/>
      <c r="E23" s="352"/>
      <c r="F23" s="79"/>
      <c r="G23" s="79"/>
      <c r="H23" s="352"/>
      <c r="I23" s="79"/>
      <c r="J23" s="79"/>
      <c r="K23" s="79"/>
      <c r="L23" s="79"/>
      <c r="M23" s="79"/>
      <c r="N23" s="544" t="s">
        <v>112</v>
      </c>
      <c r="O23" s="544"/>
      <c r="P23" s="544"/>
      <c r="Q23" s="544"/>
      <c r="R23" s="544"/>
      <c r="S23" s="544"/>
      <c r="T23" s="544"/>
      <c r="U23" s="544"/>
      <c r="V23" s="544"/>
      <c r="W23" s="178"/>
      <c r="X23" s="178"/>
      <c r="Y23" s="544" t="s">
        <v>110</v>
      </c>
      <c r="Z23" s="544"/>
      <c r="AA23" s="544"/>
      <c r="AB23" s="544"/>
      <c r="AC23" s="544"/>
      <c r="AD23" s="544"/>
      <c r="AE23" s="544"/>
      <c r="AF23" s="544"/>
      <c r="AG23" s="544"/>
      <c r="AJ23" s="450" t="s">
        <v>111</v>
      </c>
      <c r="AK23" s="451"/>
      <c r="AL23" s="451"/>
      <c r="AM23" s="451"/>
      <c r="AN23" s="451"/>
      <c r="AO23" s="451"/>
      <c r="AP23" s="451"/>
      <c r="AQ23" s="451"/>
      <c r="AR23" s="451"/>
      <c r="AU23" s="80"/>
      <c r="AV23" s="80"/>
      <c r="AW23" s="135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79"/>
    </row>
    <row r="25" spans="1:65">
      <c r="B25" s="82"/>
      <c r="C25" s="82"/>
      <c r="D25" s="82"/>
      <c r="E25" s="353"/>
      <c r="F25" s="82"/>
      <c r="G25" s="82"/>
      <c r="H25" s="353"/>
      <c r="I25" s="82"/>
      <c r="J25" s="82"/>
      <c r="K25" s="82"/>
      <c r="L25" s="82"/>
      <c r="M25" s="82"/>
    </row>
    <row r="27" spans="1:65" ht="19.8">
      <c r="A27" s="209" t="s">
        <v>61</v>
      </c>
      <c r="B27" s="82"/>
      <c r="C27" s="82"/>
      <c r="D27" s="82"/>
      <c r="E27" s="353"/>
      <c r="F27" s="82"/>
      <c r="G27" s="82"/>
      <c r="H27" s="353"/>
      <c r="I27" s="82"/>
      <c r="J27" s="82"/>
      <c r="K27" s="82"/>
      <c r="L27" s="82"/>
      <c r="M27" s="82"/>
    </row>
    <row r="28" spans="1:65">
      <c r="B28" s="82"/>
      <c r="C28" s="82"/>
      <c r="D28" s="82"/>
      <c r="E28" s="353"/>
      <c r="F28" s="82"/>
      <c r="G28" s="82"/>
      <c r="H28" s="353"/>
      <c r="I28" s="82"/>
      <c r="J28" s="82"/>
      <c r="K28" s="82"/>
      <c r="L28" s="82"/>
      <c r="M28" s="82"/>
    </row>
    <row r="29" spans="1:65">
      <c r="B29" s="82"/>
      <c r="C29" s="82"/>
      <c r="D29" s="82"/>
      <c r="E29" s="353"/>
      <c r="F29" s="82"/>
      <c r="G29" s="82"/>
      <c r="H29" s="353"/>
      <c r="I29" s="82"/>
      <c r="J29" s="82"/>
      <c r="K29" s="82"/>
      <c r="L29" s="82"/>
      <c r="M29" s="82"/>
    </row>
    <row r="30" spans="1:65">
      <c r="B30" s="82"/>
      <c r="C30" s="82"/>
      <c r="D30" s="82"/>
      <c r="E30" s="353"/>
      <c r="F30" s="82"/>
      <c r="G30" s="82"/>
      <c r="H30" s="353"/>
      <c r="I30" s="82"/>
      <c r="J30" s="82"/>
      <c r="K30" s="82"/>
      <c r="L30" s="82"/>
      <c r="M30" s="82"/>
    </row>
    <row r="31" spans="1:65">
      <c r="B31" s="82"/>
      <c r="C31" s="82"/>
      <c r="D31" s="82"/>
      <c r="E31" s="353"/>
      <c r="F31" s="82"/>
      <c r="G31" s="82"/>
      <c r="H31" s="353"/>
      <c r="I31" s="82"/>
      <c r="J31" s="82"/>
      <c r="K31" s="82"/>
      <c r="L31" s="82"/>
      <c r="M31" s="82"/>
    </row>
    <row r="32" spans="1:65">
      <c r="B32" s="82"/>
      <c r="C32" s="82"/>
      <c r="D32" s="82"/>
      <c r="E32" s="353"/>
      <c r="F32" s="82"/>
      <c r="G32" s="82"/>
      <c r="H32" s="353"/>
      <c r="I32" s="82"/>
      <c r="J32" s="82"/>
      <c r="K32" s="82"/>
      <c r="L32" s="82"/>
      <c r="M32" s="82"/>
    </row>
    <row r="33" spans="2:13">
      <c r="B33" s="82"/>
      <c r="C33" s="82"/>
      <c r="D33" s="82"/>
      <c r="E33" s="353"/>
      <c r="F33" s="82"/>
      <c r="G33" s="82"/>
      <c r="H33" s="353"/>
      <c r="I33" s="82"/>
      <c r="J33" s="82"/>
      <c r="K33" s="82"/>
      <c r="L33" s="82"/>
      <c r="M33" s="82"/>
    </row>
    <row r="34" spans="2:13">
      <c r="B34" s="82"/>
      <c r="C34" s="82"/>
      <c r="D34" s="82"/>
      <c r="E34" s="353"/>
      <c r="F34" s="82"/>
      <c r="G34" s="82"/>
      <c r="H34" s="353"/>
      <c r="I34" s="82"/>
      <c r="J34" s="82"/>
      <c r="K34" s="82"/>
      <c r="L34" s="82"/>
      <c r="M34" s="82"/>
    </row>
  </sheetData>
  <mergeCells count="274">
    <mergeCell ref="Y23:AG23"/>
    <mergeCell ref="N23:V23"/>
    <mergeCell ref="AG9:AG10"/>
    <mergeCell ref="V9:V10"/>
    <mergeCell ref="BK5:BK7"/>
    <mergeCell ref="BK9:BK10"/>
    <mergeCell ref="BK11:BK13"/>
    <mergeCell ref="BK14:BK15"/>
    <mergeCell ref="BK16:BK17"/>
    <mergeCell ref="BD5:BD8"/>
    <mergeCell ref="BD14:BD15"/>
    <mergeCell ref="BD16:BD17"/>
    <mergeCell ref="BE5:BE7"/>
    <mergeCell ref="BE9:BE10"/>
    <mergeCell ref="BE11:BE13"/>
    <mergeCell ref="BE14:BE15"/>
    <mergeCell ref="BF14:BF15"/>
    <mergeCell ref="BG14:BG15"/>
    <mergeCell ref="BA5:BA7"/>
    <mergeCell ref="BA11:BA13"/>
    <mergeCell ref="BA14:BA15"/>
    <mergeCell ref="BA16:BA17"/>
    <mergeCell ref="BB5:BB7"/>
    <mergeCell ref="BB11:BB13"/>
    <mergeCell ref="BL5:BL7"/>
    <mergeCell ref="BL9:BL10"/>
    <mergeCell ref="BL11:BL13"/>
    <mergeCell ref="BL14:BL15"/>
    <mergeCell ref="BL16:BL17"/>
    <mergeCell ref="BH9:BH10"/>
    <mergeCell ref="BH11:BH13"/>
    <mergeCell ref="BH14:BH15"/>
    <mergeCell ref="BI5:BI7"/>
    <mergeCell ref="BI9:BI10"/>
    <mergeCell ref="BI11:BI13"/>
    <mergeCell ref="BI14:BI15"/>
    <mergeCell ref="BI16:BI17"/>
    <mergeCell ref="BJ5:BJ7"/>
    <mergeCell ref="BJ11:BJ13"/>
    <mergeCell ref="BJ14:BJ15"/>
    <mergeCell ref="BJ16:BJ17"/>
    <mergeCell ref="BB14:BB15"/>
    <mergeCell ref="BB16:BB17"/>
    <mergeCell ref="BC5:BC7"/>
    <mergeCell ref="BC9:BC10"/>
    <mergeCell ref="BC11:BC13"/>
    <mergeCell ref="BC14:BC15"/>
    <mergeCell ref="BC16:BC17"/>
    <mergeCell ref="AW14:AW15"/>
    <mergeCell ref="AX14:AX15"/>
    <mergeCell ref="AY5:AY7"/>
    <mergeCell ref="AY9:AY10"/>
    <mergeCell ref="AY11:AY13"/>
    <mergeCell ref="AY14:AY15"/>
    <mergeCell ref="AY16:AY17"/>
    <mergeCell ref="AZ5:AZ7"/>
    <mergeCell ref="AZ9:AZ10"/>
    <mergeCell ref="AZ11:AZ13"/>
    <mergeCell ref="AZ14:AZ15"/>
    <mergeCell ref="AZ16:AZ17"/>
    <mergeCell ref="AU5:AU8"/>
    <mergeCell ref="AU9:AU10"/>
    <mergeCell ref="AU11:AU13"/>
    <mergeCell ref="AU14:AU15"/>
    <mergeCell ref="AU16:AU17"/>
    <mergeCell ref="AV5:AV7"/>
    <mergeCell ref="AV9:AV10"/>
    <mergeCell ref="AV11:AV13"/>
    <mergeCell ref="AV14:AV15"/>
    <mergeCell ref="AS5:AS8"/>
    <mergeCell ref="AS9:AS10"/>
    <mergeCell ref="AS11:AS13"/>
    <mergeCell ref="AS14:AS15"/>
    <mergeCell ref="AS16:AS17"/>
    <mergeCell ref="AT5:AT8"/>
    <mergeCell ref="AT9:AT10"/>
    <mergeCell ref="AT11:AT13"/>
    <mergeCell ref="AT14:AT15"/>
    <mergeCell ref="AT16:AT17"/>
    <mergeCell ref="AQ5:AQ7"/>
    <mergeCell ref="AQ11:AQ13"/>
    <mergeCell ref="AQ14:AQ15"/>
    <mergeCell ref="AQ16:AQ17"/>
    <mergeCell ref="AR5:AR7"/>
    <mergeCell ref="AR9:AR10"/>
    <mergeCell ref="AR11:AR13"/>
    <mergeCell ref="AR14:AR15"/>
    <mergeCell ref="AR16:AR17"/>
    <mergeCell ref="AN16:AN17"/>
    <mergeCell ref="AO5:AO7"/>
    <mergeCell ref="AO9:AO10"/>
    <mergeCell ref="AO11:AO13"/>
    <mergeCell ref="AO14:AO15"/>
    <mergeCell ref="AO16:AO17"/>
    <mergeCell ref="AP5:AP7"/>
    <mergeCell ref="AP11:AP13"/>
    <mergeCell ref="AP14:AP15"/>
    <mergeCell ref="AP16:AP17"/>
    <mergeCell ref="AK5:AK7"/>
    <mergeCell ref="AK9:AK10"/>
    <mergeCell ref="AK11:AK13"/>
    <mergeCell ref="AK14:AK15"/>
    <mergeCell ref="AL14:AL15"/>
    <mergeCell ref="AM14:AM15"/>
    <mergeCell ref="AN5:AN7"/>
    <mergeCell ref="AN9:AN10"/>
    <mergeCell ref="AN11:AN13"/>
    <mergeCell ref="AN14:AN15"/>
    <mergeCell ref="AI5:AI8"/>
    <mergeCell ref="AI9:AI10"/>
    <mergeCell ref="AI11:AI13"/>
    <mergeCell ref="AI14:AI15"/>
    <mergeCell ref="AI16:AI17"/>
    <mergeCell ref="AJ5:AJ8"/>
    <mergeCell ref="AJ9:AJ10"/>
    <mergeCell ref="AJ11:AJ13"/>
    <mergeCell ref="AJ14:AJ15"/>
    <mergeCell ref="AJ16:AJ17"/>
    <mergeCell ref="AF5:AF7"/>
    <mergeCell ref="AF11:AF13"/>
    <mergeCell ref="AF14:AF15"/>
    <mergeCell ref="AF16:AF17"/>
    <mergeCell ref="AG5:AG7"/>
    <mergeCell ref="AG11:AG13"/>
    <mergeCell ref="AG14:AG15"/>
    <mergeCell ref="AG16:AG17"/>
    <mergeCell ref="AH5:AH8"/>
    <mergeCell ref="AH9:AH10"/>
    <mergeCell ref="AH11:AH13"/>
    <mergeCell ref="AH14:AH15"/>
    <mergeCell ref="AH16:AH17"/>
    <mergeCell ref="AC16:AC17"/>
    <mergeCell ref="AD5:AD7"/>
    <mergeCell ref="AD9:AD10"/>
    <mergeCell ref="AD11:AD13"/>
    <mergeCell ref="AD14:AD15"/>
    <mergeCell ref="AD16:AD17"/>
    <mergeCell ref="AE5:AE7"/>
    <mergeCell ref="AE11:AE13"/>
    <mergeCell ref="AE14:AE15"/>
    <mergeCell ref="AE16:AE17"/>
    <mergeCell ref="Z5:Z8"/>
    <mergeCell ref="Z9:Z10"/>
    <mergeCell ref="Z11:Z13"/>
    <mergeCell ref="Z14:Z15"/>
    <mergeCell ref="AA14:AA15"/>
    <mergeCell ref="AB14:AB15"/>
    <mergeCell ref="AC5:AC8"/>
    <mergeCell ref="AC9:AC10"/>
    <mergeCell ref="AC11:AC13"/>
    <mergeCell ref="AC14:AC15"/>
    <mergeCell ref="X5:X8"/>
    <mergeCell ref="X9:X10"/>
    <mergeCell ref="X11:X13"/>
    <mergeCell ref="X14:X15"/>
    <mergeCell ref="X16:X17"/>
    <mergeCell ref="Y5:Y8"/>
    <mergeCell ref="Y9:Y10"/>
    <mergeCell ref="Y11:Y13"/>
    <mergeCell ref="Y14:Y15"/>
    <mergeCell ref="Y16:Y17"/>
    <mergeCell ref="V5:V7"/>
    <mergeCell ref="V11:V13"/>
    <mergeCell ref="V14:V15"/>
    <mergeCell ref="V16:V17"/>
    <mergeCell ref="W5:W8"/>
    <mergeCell ref="W9:W10"/>
    <mergeCell ref="W11:W13"/>
    <mergeCell ref="W14:W15"/>
    <mergeCell ref="W16:W17"/>
    <mergeCell ref="S9:S10"/>
    <mergeCell ref="S11:S13"/>
    <mergeCell ref="S14:S15"/>
    <mergeCell ref="S16:S17"/>
    <mergeCell ref="T5:T7"/>
    <mergeCell ref="T11:T13"/>
    <mergeCell ref="T14:T15"/>
    <mergeCell ref="T16:T17"/>
    <mergeCell ref="U5:U7"/>
    <mergeCell ref="U11:U13"/>
    <mergeCell ref="U14:U15"/>
    <mergeCell ref="U16:U17"/>
    <mergeCell ref="AJ23:AR23"/>
    <mergeCell ref="A5:A8"/>
    <mergeCell ref="A9:A10"/>
    <mergeCell ref="A11:A13"/>
    <mergeCell ref="A14:A15"/>
    <mergeCell ref="A16:A17"/>
    <mergeCell ref="B14:B15"/>
    <mergeCell ref="N5:N8"/>
    <mergeCell ref="N9:N10"/>
    <mergeCell ref="N11:N13"/>
    <mergeCell ref="N14:N15"/>
    <mergeCell ref="N16:N17"/>
    <mergeCell ref="O5:O8"/>
    <mergeCell ref="O9:O10"/>
    <mergeCell ref="O11:O13"/>
    <mergeCell ref="O14:O15"/>
    <mergeCell ref="P14:P15"/>
    <mergeCell ref="Q14:Q15"/>
    <mergeCell ref="R5:R8"/>
    <mergeCell ref="R9:R10"/>
    <mergeCell ref="R11:R13"/>
    <mergeCell ref="R14:R15"/>
    <mergeCell ref="R16:R17"/>
    <mergeCell ref="S5:S7"/>
    <mergeCell ref="N2:X2"/>
    <mergeCell ref="Y2:AI2"/>
    <mergeCell ref="AJ2:AT2"/>
    <mergeCell ref="AU2:BC2"/>
    <mergeCell ref="BD2:BL2"/>
    <mergeCell ref="N3:R3"/>
    <mergeCell ref="S3:V3"/>
    <mergeCell ref="W3:X3"/>
    <mergeCell ref="Y3:AC3"/>
    <mergeCell ref="AD3:AG3"/>
    <mergeCell ref="AH3:AI3"/>
    <mergeCell ref="AJ3:AN3"/>
    <mergeCell ref="AO3:AR3"/>
    <mergeCell ref="AS3:AT3"/>
    <mergeCell ref="AU3:AY3"/>
    <mergeCell ref="AZ3:BC3"/>
    <mergeCell ref="BD3:BH3"/>
    <mergeCell ref="BI3:BL3"/>
    <mergeCell ref="C2:M2"/>
    <mergeCell ref="C3:G3"/>
    <mergeCell ref="H3:K3"/>
    <mergeCell ref="L3:M3"/>
    <mergeCell ref="C5:C8"/>
    <mergeCell ref="D5:D8"/>
    <mergeCell ref="G5:G8"/>
    <mergeCell ref="H5:H7"/>
    <mergeCell ref="I5:I7"/>
    <mergeCell ref="J5:J7"/>
    <mergeCell ref="K5:K7"/>
    <mergeCell ref="L5:L8"/>
    <mergeCell ref="M5:M8"/>
    <mergeCell ref="C9:C10"/>
    <mergeCell ref="D9:D10"/>
    <mergeCell ref="G9:G10"/>
    <mergeCell ref="H9:H10"/>
    <mergeCell ref="K9:K10"/>
    <mergeCell ref="L9:L10"/>
    <mergeCell ref="M9:M10"/>
    <mergeCell ref="C11:C13"/>
    <mergeCell ref="D11:D13"/>
    <mergeCell ref="G11:G13"/>
    <mergeCell ref="H11:H13"/>
    <mergeCell ref="I11:I13"/>
    <mergeCell ref="J11:J13"/>
    <mergeCell ref="K11:K13"/>
    <mergeCell ref="L11:L13"/>
    <mergeCell ref="M11:M13"/>
    <mergeCell ref="E11:E13"/>
    <mergeCell ref="F11:F13"/>
    <mergeCell ref="L14:L15"/>
    <mergeCell ref="M14:M15"/>
    <mergeCell ref="C16:C17"/>
    <mergeCell ref="G16:G17"/>
    <mergeCell ref="H16:H17"/>
    <mergeCell ref="I16:I17"/>
    <mergeCell ref="J16:J17"/>
    <mergeCell ref="K16:K17"/>
    <mergeCell ref="L16:L17"/>
    <mergeCell ref="M16:M17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honeticPr fontId="54" type="noConversion"/>
  <pageMargins left="0.70833333333333304" right="0.70833333333333304" top="0.74791666666666701" bottom="0.74791666666666701" header="0.31458333333333299" footer="0.31458333333333299"/>
  <pageSetup paperSize="8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Z12"/>
  <sheetViews>
    <sheetView zoomScale="70" zoomScaleNormal="70" workbookViewId="0">
      <selection activeCell="R9" sqref="R9"/>
    </sheetView>
  </sheetViews>
  <sheetFormatPr defaultColWidth="9" defaultRowHeight="15"/>
  <cols>
    <col min="1" max="1" width="36.375" customWidth="1"/>
    <col min="2" max="2" width="17.125" customWidth="1"/>
    <col min="3" max="22" width="7.75" customWidth="1"/>
    <col min="23" max="30" width="9" hidden="1" customWidth="1"/>
  </cols>
  <sheetData>
    <row r="1" spans="1:104" s="2" customFormat="1" ht="42" customHeight="1" thickBot="1">
      <c r="A1" s="9" t="s">
        <v>125</v>
      </c>
      <c r="B1" s="10"/>
      <c r="C1" s="11"/>
      <c r="D1" s="10"/>
      <c r="E1" s="10"/>
      <c r="F1" s="10"/>
      <c r="G1" s="10"/>
      <c r="H1" s="11"/>
      <c r="I1" s="12"/>
      <c r="J1" s="12"/>
      <c r="K1" s="12"/>
      <c r="L1" s="12"/>
      <c r="M1" s="11"/>
      <c r="N1" s="12"/>
      <c r="O1" s="12"/>
      <c r="P1" s="12"/>
      <c r="Q1" s="12"/>
      <c r="R1" s="302"/>
      <c r="S1" s="12"/>
      <c r="T1" s="12"/>
      <c r="U1" s="12"/>
      <c r="V1" s="12"/>
      <c r="X1" s="10"/>
      <c r="Y1" s="10"/>
      <c r="Z1" s="10"/>
      <c r="AB1" s="25"/>
      <c r="AC1" s="25"/>
      <c r="AD1" s="25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</row>
    <row r="2" spans="1:104" s="6" customFormat="1" ht="33.75" customHeight="1">
      <c r="A2" s="555" t="s">
        <v>36</v>
      </c>
      <c r="B2" s="555" t="s">
        <v>37</v>
      </c>
      <c r="C2" s="563" t="s">
        <v>119</v>
      </c>
      <c r="D2" s="564"/>
      <c r="E2" s="564"/>
      <c r="F2" s="564"/>
      <c r="G2" s="565"/>
      <c r="H2" s="557" t="s">
        <v>38</v>
      </c>
      <c r="I2" s="558"/>
      <c r="J2" s="558"/>
      <c r="K2" s="558"/>
      <c r="L2" s="559"/>
      <c r="M2" s="557" t="s">
        <v>39</v>
      </c>
      <c r="N2" s="558"/>
      <c r="O2" s="558"/>
      <c r="P2" s="558"/>
      <c r="Q2" s="559"/>
      <c r="R2" s="560" t="s">
        <v>40</v>
      </c>
      <c r="S2" s="561"/>
      <c r="T2" s="561"/>
      <c r="U2" s="561"/>
      <c r="V2" s="562"/>
      <c r="W2" s="551" t="s">
        <v>41</v>
      </c>
      <c r="X2" s="552"/>
      <c r="Y2" s="552"/>
      <c r="Z2" s="552"/>
      <c r="AA2" s="553" t="s">
        <v>42</v>
      </c>
      <c r="AB2" s="554"/>
      <c r="AC2" s="554"/>
      <c r="AD2" s="554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</row>
    <row r="3" spans="1:104" s="7" customFormat="1" ht="121.2" customHeight="1" thickBot="1">
      <c r="A3" s="556"/>
      <c r="B3" s="556"/>
      <c r="C3" s="222" t="s">
        <v>52</v>
      </c>
      <c r="D3" s="223" t="s">
        <v>62</v>
      </c>
      <c r="E3" s="223" t="s">
        <v>106</v>
      </c>
      <c r="F3" s="223" t="s">
        <v>107</v>
      </c>
      <c r="G3" s="224" t="s">
        <v>108</v>
      </c>
      <c r="H3" s="222" t="s">
        <v>52</v>
      </c>
      <c r="I3" s="223" t="s">
        <v>62</v>
      </c>
      <c r="J3" s="223" t="s">
        <v>106</v>
      </c>
      <c r="K3" s="223" t="s">
        <v>107</v>
      </c>
      <c r="L3" s="224" t="s">
        <v>108</v>
      </c>
      <c r="M3" s="222" t="s">
        <v>52</v>
      </c>
      <c r="N3" s="223" t="s">
        <v>62</v>
      </c>
      <c r="O3" s="223" t="s">
        <v>106</v>
      </c>
      <c r="P3" s="223" t="s">
        <v>107</v>
      </c>
      <c r="Q3" s="224" t="s">
        <v>108</v>
      </c>
      <c r="R3" s="222" t="s">
        <v>52</v>
      </c>
      <c r="S3" s="223" t="s">
        <v>62</v>
      </c>
      <c r="T3" s="223" t="s">
        <v>106</v>
      </c>
      <c r="U3" s="223" t="s">
        <v>107</v>
      </c>
      <c r="V3" s="224" t="s">
        <v>108</v>
      </c>
      <c r="W3" s="26" t="s">
        <v>43</v>
      </c>
      <c r="X3" s="27" t="s">
        <v>14</v>
      </c>
      <c r="Y3" s="27" t="s">
        <v>15</v>
      </c>
      <c r="Z3" s="27" t="s">
        <v>44</v>
      </c>
      <c r="AA3" s="28" t="s">
        <v>43</v>
      </c>
      <c r="AB3" s="29" t="s">
        <v>14</v>
      </c>
      <c r="AC3" s="29" t="s">
        <v>15</v>
      </c>
      <c r="AD3" s="29" t="s">
        <v>44</v>
      </c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</row>
    <row r="4" spans="1:104" s="2" customFormat="1" ht="52.2" customHeight="1" thickTop="1">
      <c r="A4" s="13" t="s">
        <v>45</v>
      </c>
      <c r="B4" s="13" t="s">
        <v>46</v>
      </c>
      <c r="C4" s="14">
        <v>16</v>
      </c>
      <c r="D4" s="361">
        <v>30</v>
      </c>
      <c r="E4" s="13">
        <v>16</v>
      </c>
      <c r="F4" s="16">
        <f>E4/D4</f>
        <v>0.53333333333333333</v>
      </c>
      <c r="G4" s="17">
        <f>D4/C4</f>
        <v>1.875</v>
      </c>
      <c r="H4" s="14">
        <v>16</v>
      </c>
      <c r="I4" s="182">
        <v>18</v>
      </c>
      <c r="J4" s="15">
        <v>16</v>
      </c>
      <c r="K4" s="16">
        <f>J4/I4</f>
        <v>0.88888888888888884</v>
      </c>
      <c r="L4" s="17">
        <f>I4/H4</f>
        <v>1.125</v>
      </c>
      <c r="M4" s="14">
        <v>16</v>
      </c>
      <c r="N4" s="180">
        <v>18</v>
      </c>
      <c r="O4" s="15">
        <v>16</v>
      </c>
      <c r="P4" s="16">
        <f>O4/N4</f>
        <v>0.88888888888888884</v>
      </c>
      <c r="Q4" s="17">
        <f>N4/M4</f>
        <v>1.125</v>
      </c>
      <c r="R4" s="14">
        <v>16</v>
      </c>
      <c r="S4" s="180">
        <v>24</v>
      </c>
      <c r="T4" s="15">
        <v>16</v>
      </c>
      <c r="U4" s="16">
        <f>T4/S4</f>
        <v>0.66666666666666663</v>
      </c>
      <c r="V4" s="17">
        <f>S4/R4</f>
        <v>1.5</v>
      </c>
      <c r="W4" s="30">
        <v>16</v>
      </c>
      <c r="X4" s="13">
        <v>21</v>
      </c>
      <c r="Y4" s="13">
        <v>16</v>
      </c>
      <c r="Z4" s="31">
        <v>0.76</v>
      </c>
      <c r="AA4" s="32">
        <v>16</v>
      </c>
      <c r="AB4" s="18">
        <v>20</v>
      </c>
      <c r="AC4" s="18">
        <v>16</v>
      </c>
      <c r="AD4" s="34">
        <v>0.8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</row>
    <row r="5" spans="1:104" s="2" customFormat="1" ht="52.2" customHeight="1">
      <c r="A5" s="18" t="s">
        <v>47</v>
      </c>
      <c r="B5" s="18" t="s">
        <v>46</v>
      </c>
      <c r="C5" s="19">
        <v>18</v>
      </c>
      <c r="D5" s="362">
        <v>31</v>
      </c>
      <c r="E5" s="18">
        <v>18</v>
      </c>
      <c r="F5" s="16">
        <f t="shared" ref="F5:F8" si="0">E5/D5</f>
        <v>0.58064516129032262</v>
      </c>
      <c r="G5" s="17">
        <f t="shared" ref="G5:G8" si="1">D5/C5</f>
        <v>1.7222222222222223</v>
      </c>
      <c r="H5" s="19">
        <v>18</v>
      </c>
      <c r="I5" s="183">
        <v>37</v>
      </c>
      <c r="J5" s="21">
        <v>18</v>
      </c>
      <c r="K5" s="16">
        <f t="shared" ref="K5:K8" si="2">J5/I5</f>
        <v>0.48648648648648651</v>
      </c>
      <c r="L5" s="17">
        <f t="shared" ref="L5:L8" si="3">I5/H5</f>
        <v>2.0555555555555554</v>
      </c>
      <c r="M5" s="19">
        <v>18</v>
      </c>
      <c r="N5" s="181">
        <v>30</v>
      </c>
      <c r="O5" s="21">
        <v>18</v>
      </c>
      <c r="P5" s="16">
        <f t="shared" ref="P5:P8" si="4">O5/N5</f>
        <v>0.6</v>
      </c>
      <c r="Q5" s="17">
        <f t="shared" ref="Q5:Q8" si="5">N5/M5</f>
        <v>1.6666666666666667</v>
      </c>
      <c r="R5" s="19">
        <v>18</v>
      </c>
      <c r="S5" s="181">
        <v>29</v>
      </c>
      <c r="T5" s="21">
        <v>18</v>
      </c>
      <c r="U5" s="16">
        <f t="shared" ref="U5:U8" si="6">T5/S5</f>
        <v>0.62068965517241381</v>
      </c>
      <c r="V5" s="17">
        <f t="shared" ref="V5:V8" si="7">S5/R5</f>
        <v>1.6111111111111112</v>
      </c>
      <c r="W5" s="33">
        <v>18</v>
      </c>
      <c r="X5" s="18">
        <v>32</v>
      </c>
      <c r="Y5" s="18">
        <v>18</v>
      </c>
      <c r="Z5" s="34">
        <v>0.56000000000000005</v>
      </c>
      <c r="AA5" s="32">
        <v>18</v>
      </c>
      <c r="AB5" s="18">
        <v>37</v>
      </c>
      <c r="AC5" s="18">
        <v>18</v>
      </c>
      <c r="AD5" s="34">
        <v>0.49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</row>
    <row r="6" spans="1:104" s="2" customFormat="1" ht="52.2" customHeight="1">
      <c r="A6" s="18" t="s">
        <v>48</v>
      </c>
      <c r="B6" s="18" t="s">
        <v>46</v>
      </c>
      <c r="C6" s="19">
        <v>15</v>
      </c>
      <c r="D6" s="362">
        <v>17</v>
      </c>
      <c r="E6" s="18">
        <v>15</v>
      </c>
      <c r="F6" s="16">
        <f t="shared" si="0"/>
        <v>0.88235294117647056</v>
      </c>
      <c r="G6" s="17">
        <f t="shared" si="1"/>
        <v>1.1333333333333333</v>
      </c>
      <c r="H6" s="19">
        <v>15</v>
      </c>
      <c r="I6" s="183">
        <v>23</v>
      </c>
      <c r="J6" s="21">
        <v>15</v>
      </c>
      <c r="K6" s="16">
        <f t="shared" si="2"/>
        <v>0.65217391304347827</v>
      </c>
      <c r="L6" s="17">
        <f t="shared" si="3"/>
        <v>1.5333333333333334</v>
      </c>
      <c r="M6" s="19">
        <v>15</v>
      </c>
      <c r="N6" s="181">
        <v>17</v>
      </c>
      <c r="O6" s="21">
        <v>15</v>
      </c>
      <c r="P6" s="16">
        <f t="shared" si="4"/>
        <v>0.88235294117647056</v>
      </c>
      <c r="Q6" s="17">
        <f t="shared" si="5"/>
        <v>1.1333333333333333</v>
      </c>
      <c r="R6" s="19">
        <v>15</v>
      </c>
      <c r="S6" s="181">
        <v>22</v>
      </c>
      <c r="T6" s="21">
        <v>15</v>
      </c>
      <c r="U6" s="16">
        <f t="shared" si="6"/>
        <v>0.68181818181818177</v>
      </c>
      <c r="V6" s="17">
        <f t="shared" si="7"/>
        <v>1.4666666666666666</v>
      </c>
      <c r="W6" s="33">
        <v>15</v>
      </c>
      <c r="X6" s="18">
        <v>17</v>
      </c>
      <c r="Y6" s="18">
        <v>15</v>
      </c>
      <c r="Z6" s="34">
        <v>0.88</v>
      </c>
      <c r="AA6" s="32">
        <v>15</v>
      </c>
      <c r="AB6" s="18">
        <v>18</v>
      </c>
      <c r="AC6" s="18">
        <v>15</v>
      </c>
      <c r="AD6" s="34">
        <v>0.83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</row>
    <row r="7" spans="1:104" s="2" customFormat="1" ht="52.2" customHeight="1">
      <c r="A7" s="327" t="s">
        <v>120</v>
      </c>
      <c r="B7" s="18" t="s">
        <v>46</v>
      </c>
      <c r="C7" s="19">
        <v>15</v>
      </c>
      <c r="D7" s="362">
        <v>32</v>
      </c>
      <c r="E7" s="18">
        <v>15</v>
      </c>
      <c r="F7" s="16">
        <f t="shared" si="0"/>
        <v>0.46875</v>
      </c>
      <c r="G7" s="17">
        <f t="shared" si="1"/>
        <v>2.1333333333333333</v>
      </c>
      <c r="H7" s="19">
        <v>15</v>
      </c>
      <c r="I7" s="183">
        <v>43</v>
      </c>
      <c r="J7" s="21">
        <v>15</v>
      </c>
      <c r="K7" s="16">
        <f t="shared" si="2"/>
        <v>0.34883720930232559</v>
      </c>
      <c r="L7" s="17">
        <f t="shared" si="3"/>
        <v>2.8666666666666667</v>
      </c>
      <c r="M7" s="19">
        <v>15</v>
      </c>
      <c r="N7" s="181">
        <v>25</v>
      </c>
      <c r="O7" s="21">
        <v>15</v>
      </c>
      <c r="P7" s="16">
        <f t="shared" si="4"/>
        <v>0.6</v>
      </c>
      <c r="Q7" s="17">
        <f t="shared" si="5"/>
        <v>1.6666666666666667</v>
      </c>
      <c r="R7" s="19">
        <v>15</v>
      </c>
      <c r="S7" s="181">
        <v>29</v>
      </c>
      <c r="T7" s="21">
        <v>15</v>
      </c>
      <c r="U7" s="16">
        <f t="shared" si="6"/>
        <v>0.51724137931034486</v>
      </c>
      <c r="V7" s="17">
        <f t="shared" si="7"/>
        <v>1.9333333333333333</v>
      </c>
      <c r="W7" s="33">
        <v>15</v>
      </c>
      <c r="X7" s="18">
        <v>28</v>
      </c>
      <c r="Y7" s="18">
        <v>15</v>
      </c>
      <c r="Z7" s="34">
        <v>0.54</v>
      </c>
      <c r="AA7" s="32">
        <v>15</v>
      </c>
      <c r="AB7" s="18">
        <v>29</v>
      </c>
      <c r="AC7" s="18">
        <v>15</v>
      </c>
      <c r="AD7" s="34">
        <v>0.52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</row>
    <row r="8" spans="1:104" s="2" customFormat="1" ht="52.2" customHeight="1">
      <c r="A8" s="18" t="s">
        <v>121</v>
      </c>
      <c r="B8" s="18" t="s">
        <v>46</v>
      </c>
      <c r="C8" s="19">
        <v>18</v>
      </c>
      <c r="D8" s="362">
        <v>24</v>
      </c>
      <c r="E8" s="18">
        <v>18</v>
      </c>
      <c r="F8" s="16">
        <f t="shared" si="0"/>
        <v>0.75</v>
      </c>
      <c r="G8" s="17">
        <f t="shared" si="1"/>
        <v>1.3333333333333333</v>
      </c>
      <c r="H8" s="19">
        <v>18</v>
      </c>
      <c r="I8" s="183">
        <v>26</v>
      </c>
      <c r="J8" s="21">
        <v>18</v>
      </c>
      <c r="K8" s="16">
        <f t="shared" si="2"/>
        <v>0.69230769230769229</v>
      </c>
      <c r="L8" s="17">
        <f t="shared" si="3"/>
        <v>1.4444444444444444</v>
      </c>
      <c r="M8" s="19">
        <v>18</v>
      </c>
      <c r="N8" s="181">
        <v>20</v>
      </c>
      <c r="O8" s="21">
        <v>18</v>
      </c>
      <c r="P8" s="16">
        <f t="shared" si="4"/>
        <v>0.9</v>
      </c>
      <c r="Q8" s="17">
        <f t="shared" si="5"/>
        <v>1.1111111111111112</v>
      </c>
      <c r="R8" s="19">
        <v>18</v>
      </c>
      <c r="S8" s="181">
        <v>23</v>
      </c>
      <c r="T8" s="21">
        <v>18</v>
      </c>
      <c r="U8" s="16">
        <f t="shared" si="6"/>
        <v>0.78260869565217395</v>
      </c>
      <c r="V8" s="17">
        <f t="shared" si="7"/>
        <v>1.2777777777777777</v>
      </c>
      <c r="W8" s="33">
        <v>18</v>
      </c>
      <c r="X8" s="18">
        <v>25</v>
      </c>
      <c r="Y8" s="18">
        <v>18</v>
      </c>
      <c r="Z8" s="34">
        <v>0.72</v>
      </c>
      <c r="AA8" s="32">
        <v>18</v>
      </c>
      <c r="AB8" s="18">
        <v>34</v>
      </c>
      <c r="AC8" s="18">
        <v>18</v>
      </c>
      <c r="AD8" s="34">
        <v>0.53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</row>
    <row r="9" spans="1:104" s="8" customFormat="1" ht="38.25" customHeight="1">
      <c r="A9" s="23"/>
      <c r="B9" s="24" t="s">
        <v>49</v>
      </c>
      <c r="C9" s="365">
        <f>SUM(C4:C8)</f>
        <v>82</v>
      </c>
      <c r="D9" s="20">
        <f>SUM(D4:D8)</f>
        <v>134</v>
      </c>
      <c r="E9" s="363">
        <f>SUM(E4:E8)</f>
        <v>82</v>
      </c>
      <c r="F9" s="364">
        <f>C9/D9</f>
        <v>0.61194029850746268</v>
      </c>
      <c r="G9" s="22">
        <f>D9/C9</f>
        <v>1.6341463414634145</v>
      </c>
      <c r="H9" s="365">
        <f>SUM(H4:H8)</f>
        <v>82</v>
      </c>
      <c r="I9" s="20">
        <f>SUM(I4:I8)</f>
        <v>147</v>
      </c>
      <c r="J9" s="363">
        <f>SUM(J4:J8)</f>
        <v>82</v>
      </c>
      <c r="K9" s="364">
        <f>H9/I9</f>
        <v>0.55782312925170063</v>
      </c>
      <c r="L9" s="22">
        <f>I9/H9</f>
        <v>1.7926829268292683</v>
      </c>
      <c r="M9" s="365">
        <f>SUM(M4:M8)</f>
        <v>82</v>
      </c>
      <c r="N9" s="20">
        <f>SUM(N4:N8)</f>
        <v>110</v>
      </c>
      <c r="O9" s="363">
        <f>SUM(O4:O8)</f>
        <v>82</v>
      </c>
      <c r="P9" s="364">
        <f>M9/N9</f>
        <v>0.74545454545454548</v>
      </c>
      <c r="Q9" s="22">
        <f>N9/M9</f>
        <v>1.3414634146341464</v>
      </c>
      <c r="R9" s="365">
        <f>SUM(R4:R8)</f>
        <v>82</v>
      </c>
      <c r="S9" s="20">
        <f>SUM(S4:S8)</f>
        <v>127</v>
      </c>
      <c r="T9" s="363">
        <f>SUM(T4:T8)</f>
        <v>82</v>
      </c>
      <c r="U9" s="364">
        <f>R9/S9</f>
        <v>0.64566929133858264</v>
      </c>
      <c r="V9" s="22">
        <f>S9/R9</f>
        <v>1.5487804878048781</v>
      </c>
      <c r="W9" s="35">
        <v>82</v>
      </c>
      <c r="X9" s="24">
        <v>123</v>
      </c>
      <c r="Y9" s="24">
        <v>82</v>
      </c>
      <c r="Z9" s="36">
        <v>0.67</v>
      </c>
      <c r="AA9" s="37">
        <v>82</v>
      </c>
      <c r="AB9" s="24">
        <v>138</v>
      </c>
      <c r="AC9" s="24">
        <v>82</v>
      </c>
      <c r="AD9" s="36">
        <v>0.59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</row>
    <row r="12" spans="1:104" ht="36.6" customHeight="1">
      <c r="A12" s="203" t="s">
        <v>63</v>
      </c>
      <c r="Z12" s="216"/>
      <c r="AA12" s="216"/>
    </row>
  </sheetData>
  <mergeCells count="8">
    <mergeCell ref="W2:Z2"/>
    <mergeCell ref="AA2:AD2"/>
    <mergeCell ref="A2:A3"/>
    <mergeCell ref="B2:B3"/>
    <mergeCell ref="H2:L2"/>
    <mergeCell ref="M2:Q2"/>
    <mergeCell ref="R2:V2"/>
    <mergeCell ref="C2:G2"/>
  </mergeCells>
  <phoneticPr fontId="54" type="noConversion"/>
  <pageMargins left="0.70833333333333304" right="0.70833333333333304" top="0.74791666666666701" bottom="0.74791666666666701" header="0.31458333333333299" footer="0.31458333333333299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219"/>
  <sheetViews>
    <sheetView zoomScale="70" zoomScaleNormal="70" workbookViewId="0">
      <selection activeCell="AG14" sqref="AG14"/>
    </sheetView>
  </sheetViews>
  <sheetFormatPr defaultColWidth="14" defaultRowHeight="13.8"/>
  <cols>
    <col min="1" max="1" width="30.875" style="227" customWidth="1"/>
    <col min="2" max="2" width="14.75" style="227" customWidth="1"/>
    <col min="3" max="10" width="6.625" style="314" customWidth="1"/>
    <col min="11" max="11" width="8.375" style="314" customWidth="1"/>
    <col min="12" max="12" width="10.375" style="314" bestFit="1" customWidth="1"/>
    <col min="13" max="13" width="8.875" style="314" bestFit="1" customWidth="1"/>
    <col min="14" max="21" width="6.625" style="227" customWidth="1"/>
    <col min="22" max="22" width="8.375" style="227" customWidth="1"/>
    <col min="23" max="23" width="10.375" style="227" bestFit="1" customWidth="1"/>
    <col min="24" max="24" width="8.875" style="227" bestFit="1" customWidth="1"/>
    <col min="25" max="28" width="6.625" style="227" customWidth="1"/>
    <col min="29" max="29" width="9.625" style="227" customWidth="1"/>
    <col min="30" max="32" width="6.625" style="227" customWidth="1"/>
    <col min="33" max="33" width="9.125" style="227" customWidth="1"/>
    <col min="34" max="34" width="10.375" style="227" bestFit="1" customWidth="1"/>
    <col min="35" max="35" width="8.875" style="227" bestFit="1" customWidth="1"/>
    <col min="36" max="39" width="6.625" style="227" customWidth="1"/>
    <col min="40" max="40" width="9.125" style="227" customWidth="1"/>
    <col min="41" max="43" width="6.625" style="227" customWidth="1"/>
    <col min="44" max="44" width="8.875" style="227" customWidth="1"/>
    <col min="45" max="45" width="10.375" style="227" bestFit="1" customWidth="1"/>
    <col min="46" max="46" width="8.875" style="227" bestFit="1" customWidth="1"/>
    <col min="47" max="47" width="5" style="227" hidden="1" customWidth="1"/>
    <col min="48" max="48" width="4" style="227" hidden="1" customWidth="1"/>
    <col min="49" max="49" width="5" style="227" hidden="1" customWidth="1"/>
    <col min="50" max="50" width="4" style="227" hidden="1" customWidth="1"/>
    <col min="51" max="51" width="7.125" style="227" hidden="1" customWidth="1"/>
    <col min="52" max="54" width="5" style="227" hidden="1" customWidth="1"/>
    <col min="55" max="55" width="7.125" style="227" hidden="1" customWidth="1"/>
    <col min="56" max="56" width="5" style="227" hidden="1" customWidth="1"/>
    <col min="57" max="57" width="4" style="227" hidden="1" customWidth="1"/>
    <col min="58" max="58" width="5" style="227" hidden="1" customWidth="1"/>
    <col min="59" max="59" width="4" style="227" hidden="1" customWidth="1"/>
    <col min="60" max="60" width="7.125" style="227" hidden="1" customWidth="1"/>
    <col min="61" max="63" width="5" style="227" hidden="1" customWidth="1"/>
    <col min="64" max="64" width="7.125" style="227" hidden="1" customWidth="1"/>
    <col min="65" max="65" width="7.375" style="227" customWidth="1"/>
    <col min="66" max="16384" width="14" style="227"/>
  </cols>
  <sheetData>
    <row r="1" spans="1:65" ht="33" customHeight="1">
      <c r="A1" s="225" t="s">
        <v>124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302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V1" s="228"/>
      <c r="AW1" s="228"/>
      <c r="AX1" s="228"/>
      <c r="AZ1" s="228"/>
      <c r="BA1" s="228"/>
      <c r="BB1" s="228"/>
      <c r="BC1" s="228"/>
      <c r="BD1" s="229"/>
      <c r="BE1" s="229"/>
      <c r="BF1" s="229"/>
      <c r="BG1" s="229"/>
      <c r="BH1" s="229"/>
      <c r="BI1" s="229"/>
      <c r="BJ1" s="229"/>
      <c r="BK1" s="229"/>
      <c r="BL1" s="229"/>
      <c r="BM1" s="230"/>
    </row>
    <row r="2" spans="1:65" ht="32.4" customHeight="1">
      <c r="A2" s="593" t="s">
        <v>66</v>
      </c>
      <c r="B2" s="594"/>
      <c r="C2" s="412" t="s">
        <v>113</v>
      </c>
      <c r="D2" s="413"/>
      <c r="E2" s="413"/>
      <c r="F2" s="413"/>
      <c r="G2" s="413"/>
      <c r="H2" s="413"/>
      <c r="I2" s="413"/>
      <c r="J2" s="413"/>
      <c r="K2" s="413"/>
      <c r="L2" s="413"/>
      <c r="M2" s="414"/>
      <c r="N2" s="597" t="s">
        <v>67</v>
      </c>
      <c r="O2" s="598"/>
      <c r="P2" s="598"/>
      <c r="Q2" s="598"/>
      <c r="R2" s="598"/>
      <c r="S2" s="598"/>
      <c r="T2" s="598"/>
      <c r="U2" s="598"/>
      <c r="V2" s="598"/>
      <c r="W2" s="598"/>
      <c r="X2" s="599"/>
      <c r="Y2" s="597" t="s">
        <v>68</v>
      </c>
      <c r="Z2" s="598"/>
      <c r="AA2" s="598"/>
      <c r="AB2" s="598"/>
      <c r="AC2" s="598"/>
      <c r="AD2" s="598"/>
      <c r="AE2" s="598"/>
      <c r="AF2" s="598"/>
      <c r="AG2" s="598"/>
      <c r="AH2" s="598"/>
      <c r="AI2" s="599"/>
      <c r="AJ2" s="597" t="s">
        <v>69</v>
      </c>
      <c r="AK2" s="598"/>
      <c r="AL2" s="598"/>
      <c r="AM2" s="598"/>
      <c r="AN2" s="598"/>
      <c r="AO2" s="598"/>
      <c r="AP2" s="598"/>
      <c r="AQ2" s="598"/>
      <c r="AR2" s="598"/>
      <c r="AS2" s="598"/>
      <c r="AT2" s="599"/>
      <c r="AU2" s="582" t="s">
        <v>70</v>
      </c>
      <c r="AV2" s="583"/>
      <c r="AW2" s="583"/>
      <c r="AX2" s="583"/>
      <c r="AY2" s="583"/>
      <c r="AZ2" s="583"/>
      <c r="BA2" s="583"/>
      <c r="BB2" s="583"/>
      <c r="BC2" s="584"/>
      <c r="BD2" s="585" t="s">
        <v>71</v>
      </c>
      <c r="BE2" s="586"/>
      <c r="BF2" s="586"/>
      <c r="BG2" s="586"/>
      <c r="BH2" s="586"/>
      <c r="BI2" s="586"/>
      <c r="BJ2" s="586"/>
      <c r="BK2" s="586"/>
      <c r="BL2" s="586"/>
      <c r="BM2" s="231"/>
    </row>
    <row r="3" spans="1:65" s="233" customFormat="1" ht="32.4" customHeight="1">
      <c r="A3" s="588" t="s">
        <v>72</v>
      </c>
      <c r="B3" s="596"/>
      <c r="C3" s="588" t="s">
        <v>73</v>
      </c>
      <c r="D3" s="571"/>
      <c r="E3" s="571"/>
      <c r="F3" s="571"/>
      <c r="G3" s="571"/>
      <c r="H3" s="588" t="s">
        <v>74</v>
      </c>
      <c r="I3" s="571"/>
      <c r="J3" s="571"/>
      <c r="K3" s="571"/>
      <c r="L3" s="595" t="s">
        <v>75</v>
      </c>
      <c r="M3" s="595"/>
      <c r="N3" s="588" t="s">
        <v>73</v>
      </c>
      <c r="O3" s="571"/>
      <c r="P3" s="571"/>
      <c r="Q3" s="571"/>
      <c r="R3" s="571"/>
      <c r="S3" s="588" t="s">
        <v>74</v>
      </c>
      <c r="T3" s="571"/>
      <c r="U3" s="571"/>
      <c r="V3" s="571"/>
      <c r="W3" s="595" t="s">
        <v>75</v>
      </c>
      <c r="X3" s="595"/>
      <c r="Y3" s="588" t="s">
        <v>73</v>
      </c>
      <c r="Z3" s="571"/>
      <c r="AA3" s="571"/>
      <c r="AB3" s="571"/>
      <c r="AC3" s="571"/>
      <c r="AD3" s="588" t="s">
        <v>74</v>
      </c>
      <c r="AE3" s="571"/>
      <c r="AF3" s="571"/>
      <c r="AG3" s="571"/>
      <c r="AH3" s="595" t="s">
        <v>75</v>
      </c>
      <c r="AI3" s="595"/>
      <c r="AJ3" s="588" t="s">
        <v>73</v>
      </c>
      <c r="AK3" s="571"/>
      <c r="AL3" s="571"/>
      <c r="AM3" s="571"/>
      <c r="AN3" s="571"/>
      <c r="AO3" s="588" t="s">
        <v>74</v>
      </c>
      <c r="AP3" s="571"/>
      <c r="AQ3" s="571"/>
      <c r="AR3" s="571"/>
      <c r="AS3" s="595" t="s">
        <v>75</v>
      </c>
      <c r="AT3" s="595"/>
      <c r="AU3" s="587" t="s">
        <v>73</v>
      </c>
      <c r="AV3" s="571"/>
      <c r="AW3" s="571"/>
      <c r="AX3" s="571"/>
      <c r="AY3" s="571"/>
      <c r="AZ3" s="588" t="s">
        <v>74</v>
      </c>
      <c r="BA3" s="571"/>
      <c r="BB3" s="571"/>
      <c r="BC3" s="589"/>
      <c r="BD3" s="590" t="s">
        <v>73</v>
      </c>
      <c r="BE3" s="591"/>
      <c r="BF3" s="591"/>
      <c r="BG3" s="591"/>
      <c r="BH3" s="591"/>
      <c r="BI3" s="592" t="s">
        <v>74</v>
      </c>
      <c r="BJ3" s="591"/>
      <c r="BK3" s="591"/>
      <c r="BL3" s="591"/>
      <c r="BM3" s="232"/>
    </row>
    <row r="4" spans="1:65" s="248" customFormat="1" ht="108" customHeight="1">
      <c r="A4" s="234" t="s">
        <v>76</v>
      </c>
      <c r="B4" s="235" t="s">
        <v>77</v>
      </c>
      <c r="C4" s="236" t="s">
        <v>78</v>
      </c>
      <c r="D4" s="237" t="s">
        <v>79</v>
      </c>
      <c r="E4" s="237" t="s">
        <v>80</v>
      </c>
      <c r="F4" s="237" t="s">
        <v>81</v>
      </c>
      <c r="G4" s="238" t="s">
        <v>82</v>
      </c>
      <c r="H4" s="237" t="s">
        <v>83</v>
      </c>
      <c r="I4" s="237" t="s">
        <v>84</v>
      </c>
      <c r="J4" s="237" t="s">
        <v>85</v>
      </c>
      <c r="K4" s="238" t="s">
        <v>86</v>
      </c>
      <c r="L4" s="239" t="s">
        <v>87</v>
      </c>
      <c r="M4" s="240" t="s">
        <v>88</v>
      </c>
      <c r="N4" s="236" t="s">
        <v>78</v>
      </c>
      <c r="O4" s="237" t="s">
        <v>79</v>
      </c>
      <c r="P4" s="237" t="s">
        <v>80</v>
      </c>
      <c r="Q4" s="237" t="s">
        <v>81</v>
      </c>
      <c r="R4" s="238" t="s">
        <v>82</v>
      </c>
      <c r="S4" s="237" t="s">
        <v>83</v>
      </c>
      <c r="T4" s="237" t="s">
        <v>84</v>
      </c>
      <c r="U4" s="237" t="s">
        <v>85</v>
      </c>
      <c r="V4" s="238" t="s">
        <v>86</v>
      </c>
      <c r="W4" s="239" t="s">
        <v>87</v>
      </c>
      <c r="X4" s="240" t="s">
        <v>88</v>
      </c>
      <c r="Y4" s="236" t="s">
        <v>78</v>
      </c>
      <c r="Z4" s="237" t="s">
        <v>79</v>
      </c>
      <c r="AA4" s="237" t="s">
        <v>80</v>
      </c>
      <c r="AB4" s="237" t="s">
        <v>81</v>
      </c>
      <c r="AC4" s="238" t="s">
        <v>82</v>
      </c>
      <c r="AD4" s="237" t="s">
        <v>83</v>
      </c>
      <c r="AE4" s="237" t="s">
        <v>84</v>
      </c>
      <c r="AF4" s="237" t="s">
        <v>85</v>
      </c>
      <c r="AG4" s="238" t="s">
        <v>86</v>
      </c>
      <c r="AH4" s="239" t="s">
        <v>87</v>
      </c>
      <c r="AI4" s="240" t="s">
        <v>88</v>
      </c>
      <c r="AJ4" s="236" t="s">
        <v>78</v>
      </c>
      <c r="AK4" s="237" t="s">
        <v>79</v>
      </c>
      <c r="AL4" s="237" t="s">
        <v>80</v>
      </c>
      <c r="AM4" s="237" t="s">
        <v>81</v>
      </c>
      <c r="AN4" s="238" t="s">
        <v>82</v>
      </c>
      <c r="AO4" s="237" t="s">
        <v>83</v>
      </c>
      <c r="AP4" s="237" t="s">
        <v>84</v>
      </c>
      <c r="AQ4" s="237" t="s">
        <v>85</v>
      </c>
      <c r="AR4" s="238" t="s">
        <v>86</v>
      </c>
      <c r="AS4" s="239" t="s">
        <v>87</v>
      </c>
      <c r="AT4" s="240" t="s">
        <v>88</v>
      </c>
      <c r="AU4" s="241" t="s">
        <v>89</v>
      </c>
      <c r="AV4" s="242" t="s">
        <v>90</v>
      </c>
      <c r="AW4" s="242" t="s">
        <v>91</v>
      </c>
      <c r="AX4" s="242" t="s">
        <v>92</v>
      </c>
      <c r="AY4" s="243" t="s">
        <v>93</v>
      </c>
      <c r="AZ4" s="242" t="s">
        <v>90</v>
      </c>
      <c r="BA4" s="242" t="s">
        <v>91</v>
      </c>
      <c r="BB4" s="242" t="s">
        <v>92</v>
      </c>
      <c r="BC4" s="244" t="s">
        <v>93</v>
      </c>
      <c r="BD4" s="245" t="s">
        <v>89</v>
      </c>
      <c r="BE4" s="246" t="s">
        <v>90</v>
      </c>
      <c r="BF4" s="246" t="s">
        <v>91</v>
      </c>
      <c r="BG4" s="246" t="s">
        <v>92</v>
      </c>
      <c r="BH4" s="247" t="s">
        <v>93</v>
      </c>
      <c r="BI4" s="246" t="s">
        <v>90</v>
      </c>
      <c r="BJ4" s="246" t="s">
        <v>91</v>
      </c>
      <c r="BK4" s="246" t="s">
        <v>92</v>
      </c>
      <c r="BL4" s="247" t="s">
        <v>93</v>
      </c>
    </row>
    <row r="5" spans="1:65" ht="35.4" customHeight="1">
      <c r="A5" s="603" t="s">
        <v>94</v>
      </c>
      <c r="B5" s="366" t="s">
        <v>127</v>
      </c>
      <c r="C5" s="568">
        <v>7</v>
      </c>
      <c r="D5" s="570">
        <v>1</v>
      </c>
      <c r="E5" s="250">
        <v>3</v>
      </c>
      <c r="F5" s="94">
        <v>1</v>
      </c>
      <c r="G5" s="303">
        <f>F5/E5</f>
        <v>0.33333333333333331</v>
      </c>
      <c r="H5" s="575">
        <v>6</v>
      </c>
      <c r="I5" s="576">
        <v>20</v>
      </c>
      <c r="J5" s="315">
        <v>5</v>
      </c>
      <c r="K5" s="577">
        <f>(J5+J6)/I5</f>
        <v>0.3</v>
      </c>
      <c r="L5" s="578">
        <f>E5+I5</f>
        <v>23</v>
      </c>
      <c r="M5" s="580">
        <f>L5/C5</f>
        <v>3.2857142857142856</v>
      </c>
      <c r="N5" s="568">
        <v>7</v>
      </c>
      <c r="O5" s="570">
        <v>1</v>
      </c>
      <c r="P5" s="250">
        <v>3</v>
      </c>
      <c r="Q5" s="94">
        <v>1</v>
      </c>
      <c r="R5" s="303">
        <f>Q5/P5</f>
        <v>0.33333333333333331</v>
      </c>
      <c r="S5" s="575">
        <v>6</v>
      </c>
      <c r="T5" s="576">
        <v>20</v>
      </c>
      <c r="U5" s="109">
        <v>5</v>
      </c>
      <c r="V5" s="577">
        <f>(U5+U6)/T5</f>
        <v>0.3</v>
      </c>
      <c r="W5" s="578">
        <f>P5+T5</f>
        <v>23</v>
      </c>
      <c r="X5" s="580">
        <f>W5/N5</f>
        <v>3.2857142857142856</v>
      </c>
      <c r="Y5" s="568">
        <v>7</v>
      </c>
      <c r="Z5" s="570">
        <v>1</v>
      </c>
      <c r="AA5" s="250">
        <v>1</v>
      </c>
      <c r="AB5" s="94">
        <v>1</v>
      </c>
      <c r="AC5" s="303">
        <f>AB5/AA5</f>
        <v>1</v>
      </c>
      <c r="AD5" s="588">
        <v>6</v>
      </c>
      <c r="AE5" s="109">
        <v>15</v>
      </c>
      <c r="AF5" s="109">
        <v>5</v>
      </c>
      <c r="AG5" s="572">
        <f>(AF5+AF6)/(AE5+AE6)</f>
        <v>0.375</v>
      </c>
      <c r="AH5" s="578">
        <f>AA5+AE5+AE6</f>
        <v>17</v>
      </c>
      <c r="AI5" s="580">
        <f>AH5/Y5</f>
        <v>2.4285714285714284</v>
      </c>
      <c r="AJ5" s="568">
        <v>7</v>
      </c>
      <c r="AK5" s="570">
        <v>1</v>
      </c>
      <c r="AL5" s="250">
        <v>1</v>
      </c>
      <c r="AM5" s="94">
        <v>1</v>
      </c>
      <c r="AN5" s="303">
        <f>AM5/AL5</f>
        <v>1</v>
      </c>
      <c r="AO5" s="619">
        <v>6</v>
      </c>
      <c r="AP5" s="191">
        <v>11</v>
      </c>
      <c r="AQ5" s="109">
        <v>5</v>
      </c>
      <c r="AR5" s="572">
        <f>(AQ5+AQ6)/(AP5+AP6)</f>
        <v>0.5</v>
      </c>
      <c r="AS5" s="604">
        <v>13</v>
      </c>
      <c r="AT5" s="606">
        <f>AS5/AJ5</f>
        <v>1.8571428571428572</v>
      </c>
      <c r="AU5" s="608">
        <v>7</v>
      </c>
      <c r="AV5" s="570">
        <v>1</v>
      </c>
      <c r="AW5" s="252">
        <v>2</v>
      </c>
      <c r="AX5" s="570">
        <v>1</v>
      </c>
      <c r="AY5" s="577">
        <f>AX5/AW5</f>
        <v>0.5</v>
      </c>
      <c r="AZ5" s="588">
        <v>6</v>
      </c>
      <c r="BA5" s="251">
        <v>14</v>
      </c>
      <c r="BB5" s="588">
        <v>6</v>
      </c>
      <c r="BC5" s="610">
        <f>BB5/(BA5+BA6)</f>
        <v>0.35294117647058826</v>
      </c>
      <c r="BD5" s="611">
        <v>7</v>
      </c>
      <c r="BE5" s="614">
        <v>1</v>
      </c>
      <c r="BF5" s="253">
        <v>2</v>
      </c>
      <c r="BG5" s="614">
        <v>1</v>
      </c>
      <c r="BH5" s="618">
        <f>BG5/BF5</f>
        <v>0.5</v>
      </c>
      <c r="BI5" s="617">
        <v>6</v>
      </c>
      <c r="BJ5" s="253">
        <v>13</v>
      </c>
      <c r="BK5" s="617">
        <v>6</v>
      </c>
      <c r="BL5" s="618">
        <f>BK5/(BJ5+BJ6)</f>
        <v>0.31578947368421051</v>
      </c>
      <c r="BM5" s="230"/>
    </row>
    <row r="6" spans="1:65" ht="35.4" customHeight="1">
      <c r="A6" s="571"/>
      <c r="B6" s="249" t="s">
        <v>95</v>
      </c>
      <c r="C6" s="569"/>
      <c r="D6" s="571"/>
      <c r="E6" s="255"/>
      <c r="F6" s="255"/>
      <c r="G6" s="255"/>
      <c r="H6" s="575"/>
      <c r="I6" s="429"/>
      <c r="J6" s="315">
        <v>1</v>
      </c>
      <c r="K6" s="571"/>
      <c r="L6" s="579"/>
      <c r="M6" s="581"/>
      <c r="N6" s="569"/>
      <c r="O6" s="571"/>
      <c r="P6" s="255"/>
      <c r="Q6" s="255"/>
      <c r="R6" s="255"/>
      <c r="S6" s="575"/>
      <c r="T6" s="429"/>
      <c r="U6" s="109">
        <v>1</v>
      </c>
      <c r="V6" s="571"/>
      <c r="W6" s="579"/>
      <c r="X6" s="581"/>
      <c r="Y6" s="569"/>
      <c r="Z6" s="571"/>
      <c r="AA6" s="255"/>
      <c r="AB6" s="255"/>
      <c r="AC6" s="255"/>
      <c r="AD6" s="588"/>
      <c r="AE6" s="109">
        <v>1</v>
      </c>
      <c r="AF6" s="109">
        <v>1</v>
      </c>
      <c r="AG6" s="534"/>
      <c r="AH6" s="579"/>
      <c r="AI6" s="581"/>
      <c r="AJ6" s="569"/>
      <c r="AK6" s="571"/>
      <c r="AL6" s="255"/>
      <c r="AM6" s="255"/>
      <c r="AN6" s="255"/>
      <c r="AO6" s="620"/>
      <c r="AP6" s="191">
        <v>1</v>
      </c>
      <c r="AQ6" s="109">
        <v>1</v>
      </c>
      <c r="AR6" s="534"/>
      <c r="AS6" s="605"/>
      <c r="AT6" s="607"/>
      <c r="AU6" s="609"/>
      <c r="AV6" s="571"/>
      <c r="AW6" s="252" t="s">
        <v>31</v>
      </c>
      <c r="AX6" s="571"/>
      <c r="AY6" s="571"/>
      <c r="AZ6" s="571"/>
      <c r="BA6" s="251">
        <v>3</v>
      </c>
      <c r="BB6" s="571"/>
      <c r="BC6" s="589"/>
      <c r="BD6" s="612"/>
      <c r="BE6" s="615"/>
      <c r="BF6" s="256" t="s">
        <v>31</v>
      </c>
      <c r="BG6" s="615"/>
      <c r="BH6" s="615"/>
      <c r="BI6" s="615"/>
      <c r="BJ6" s="256">
        <v>6</v>
      </c>
      <c r="BK6" s="615"/>
      <c r="BL6" s="615"/>
      <c r="BM6" s="230"/>
    </row>
    <row r="7" spans="1:65" ht="35.4" customHeight="1">
      <c r="A7" s="109" t="s">
        <v>96</v>
      </c>
      <c r="B7" s="254" t="s">
        <v>97</v>
      </c>
      <c r="C7" s="316">
        <v>3</v>
      </c>
      <c r="D7" s="317">
        <v>1</v>
      </c>
      <c r="E7" s="191">
        <v>5</v>
      </c>
      <c r="F7" s="94">
        <v>1</v>
      </c>
      <c r="G7" s="164">
        <f>F7/E7</f>
        <v>0.2</v>
      </c>
      <c r="H7" s="318">
        <v>2</v>
      </c>
      <c r="I7" s="191">
        <v>8</v>
      </c>
      <c r="J7" s="108">
        <v>2</v>
      </c>
      <c r="K7" s="164">
        <f>J7/I7</f>
        <v>0.25</v>
      </c>
      <c r="L7" s="319">
        <f>E7+I7</f>
        <v>13</v>
      </c>
      <c r="M7" s="320">
        <f>L7/C7</f>
        <v>4.333333333333333</v>
      </c>
      <c r="N7" s="257">
        <v>3</v>
      </c>
      <c r="O7" s="252">
        <v>1</v>
      </c>
      <c r="P7" s="191">
        <v>5</v>
      </c>
      <c r="Q7" s="94">
        <v>1</v>
      </c>
      <c r="R7" s="164">
        <f>Q7/P7</f>
        <v>0.2</v>
      </c>
      <c r="S7" s="124">
        <v>2</v>
      </c>
      <c r="T7" s="191">
        <v>8</v>
      </c>
      <c r="U7" s="108">
        <v>2</v>
      </c>
      <c r="V7" s="164">
        <f>U7/T7</f>
        <v>0.25</v>
      </c>
      <c r="W7" s="258">
        <f>P7+T7</f>
        <v>13</v>
      </c>
      <c r="X7" s="259">
        <f>W7/N7</f>
        <v>4.333333333333333</v>
      </c>
      <c r="Y7" s="257">
        <v>3</v>
      </c>
      <c r="Z7" s="252">
        <v>1</v>
      </c>
      <c r="AA7" s="191">
        <v>4</v>
      </c>
      <c r="AB7" s="94">
        <v>0</v>
      </c>
      <c r="AC7" s="164">
        <f>AB7/AA7</f>
        <v>0</v>
      </c>
      <c r="AD7" s="124">
        <v>3</v>
      </c>
      <c r="AE7" s="191">
        <v>10</v>
      </c>
      <c r="AF7" s="251">
        <v>3</v>
      </c>
      <c r="AG7" s="164">
        <f>AF7/AE7</f>
        <v>0.3</v>
      </c>
      <c r="AH7" s="258">
        <f>AA7+AE7</f>
        <v>14</v>
      </c>
      <c r="AI7" s="259">
        <f>AH7/Y7</f>
        <v>4.666666666666667</v>
      </c>
      <c r="AJ7" s="257">
        <v>3</v>
      </c>
      <c r="AK7" s="252">
        <v>1</v>
      </c>
      <c r="AL7" s="191">
        <v>3</v>
      </c>
      <c r="AM7" s="94">
        <v>1</v>
      </c>
      <c r="AN7" s="164">
        <f>AM7/AL7</f>
        <v>0.33333333333333331</v>
      </c>
      <c r="AO7" s="251">
        <v>2</v>
      </c>
      <c r="AP7" s="191">
        <v>3</v>
      </c>
      <c r="AQ7" s="251">
        <v>2</v>
      </c>
      <c r="AR7" s="164">
        <f>AQ7/AP7</f>
        <v>0.66666666666666663</v>
      </c>
      <c r="AS7" s="260">
        <f>AL7+AP7</f>
        <v>6</v>
      </c>
      <c r="AT7" s="261">
        <f>AS7/AJ7</f>
        <v>2</v>
      </c>
      <c r="AU7" s="262">
        <v>3</v>
      </c>
      <c r="AV7" s="252">
        <v>1</v>
      </c>
      <c r="AW7" s="263">
        <v>3</v>
      </c>
      <c r="AX7" s="252">
        <v>1</v>
      </c>
      <c r="AY7" s="264">
        <f>AX7/AW7</f>
        <v>0.33333333333333331</v>
      </c>
      <c r="AZ7" s="251">
        <v>2</v>
      </c>
      <c r="BA7" s="251">
        <v>4</v>
      </c>
      <c r="BB7" s="251">
        <v>2</v>
      </c>
      <c r="BC7" s="265">
        <v>0.4</v>
      </c>
      <c r="BD7" s="266">
        <v>3</v>
      </c>
      <c r="BE7" s="267">
        <v>1</v>
      </c>
      <c r="BF7" s="268">
        <v>6</v>
      </c>
      <c r="BG7" s="267">
        <v>1</v>
      </c>
      <c r="BH7" s="269">
        <f>BG7/BF7</f>
        <v>0.16666666666666666</v>
      </c>
      <c r="BI7" s="270">
        <v>2</v>
      </c>
      <c r="BJ7" s="267">
        <v>7</v>
      </c>
      <c r="BK7" s="270">
        <v>2</v>
      </c>
      <c r="BL7" s="269">
        <v>0.28999999999999998</v>
      </c>
      <c r="BM7" s="230"/>
    </row>
    <row r="8" spans="1:65" ht="35.4" customHeight="1">
      <c r="A8" s="603" t="s">
        <v>98</v>
      </c>
      <c r="B8" s="271" t="s">
        <v>99</v>
      </c>
      <c r="C8" s="568">
        <v>8</v>
      </c>
      <c r="D8" s="570">
        <v>4</v>
      </c>
      <c r="E8" s="191">
        <v>2</v>
      </c>
      <c r="F8" s="318">
        <v>1</v>
      </c>
      <c r="G8" s="572">
        <f>(F8+F9+F10)/(E8+E9+E10)</f>
        <v>0.3</v>
      </c>
      <c r="H8" s="573">
        <v>5</v>
      </c>
      <c r="I8" s="191">
        <v>2</v>
      </c>
      <c r="J8" s="108">
        <v>1</v>
      </c>
      <c r="K8" s="572">
        <f>(J8+J9+J10)/(I8+I9+I10)</f>
        <v>0.5714285714285714</v>
      </c>
      <c r="L8" s="578">
        <f>E8+E9+E10+I8+I9+I10</f>
        <v>17</v>
      </c>
      <c r="M8" s="580">
        <f>L8/C8</f>
        <v>2.125</v>
      </c>
      <c r="N8" s="568">
        <v>8</v>
      </c>
      <c r="O8" s="570">
        <v>4</v>
      </c>
      <c r="P8" s="191">
        <v>6</v>
      </c>
      <c r="Q8" s="124">
        <v>1</v>
      </c>
      <c r="R8" s="572">
        <f>(Q8+Q9+Q10)/(P8+P9+P10)</f>
        <v>0.26666666666666666</v>
      </c>
      <c r="S8" s="575">
        <v>4</v>
      </c>
      <c r="T8" s="191">
        <v>2</v>
      </c>
      <c r="U8" s="108">
        <v>1</v>
      </c>
      <c r="V8" s="572">
        <f>(U8+U9+U10)/(T8+T9+T10)</f>
        <v>0.5714285714285714</v>
      </c>
      <c r="W8" s="578">
        <f>P8+P9+P10+T8+T9+T10</f>
        <v>22</v>
      </c>
      <c r="X8" s="580">
        <f>W8/N8</f>
        <v>2.75</v>
      </c>
      <c r="Y8" s="568">
        <v>8</v>
      </c>
      <c r="Z8" s="570">
        <v>4</v>
      </c>
      <c r="AA8" s="191">
        <v>7</v>
      </c>
      <c r="AB8" s="124">
        <v>2</v>
      </c>
      <c r="AC8" s="572">
        <f>(AB8+AB9+AB10)/(AA8+AA9+AA10)</f>
        <v>0.23529411764705882</v>
      </c>
      <c r="AD8" s="588">
        <v>4</v>
      </c>
      <c r="AE8" s="191">
        <v>6</v>
      </c>
      <c r="AF8" s="251">
        <v>2</v>
      </c>
      <c r="AG8" s="572">
        <f>(AF8+AF9+AF10)/(AE8+AE9+AE10)</f>
        <v>0.33333333333333331</v>
      </c>
      <c r="AH8" s="578">
        <f>AA8+AA9+AA10+AE8+AE9+AE10</f>
        <v>29</v>
      </c>
      <c r="AI8" s="580">
        <f>AH8/Y8</f>
        <v>3.625</v>
      </c>
      <c r="AJ8" s="568">
        <v>8</v>
      </c>
      <c r="AK8" s="570">
        <v>4</v>
      </c>
      <c r="AL8" s="191">
        <v>4</v>
      </c>
      <c r="AM8" s="124">
        <v>1</v>
      </c>
      <c r="AN8" s="572">
        <f>(AM8+AM9+AM10)/(AL8+AL9+AL10)</f>
        <v>0.4</v>
      </c>
      <c r="AO8" s="588">
        <v>4</v>
      </c>
      <c r="AP8" s="191">
        <v>5</v>
      </c>
      <c r="AQ8" s="124">
        <v>2</v>
      </c>
      <c r="AR8" s="572">
        <f>(AQ8+AQ9+AQ10)/(AP8+AP9+AP10)</f>
        <v>0.33333333333333331</v>
      </c>
      <c r="AS8" s="604">
        <f>AL8+AL9+AL10+AP8+AP9+AP10</f>
        <v>22</v>
      </c>
      <c r="AT8" s="606">
        <f>AS8/AJ8</f>
        <v>2.75</v>
      </c>
      <c r="AU8" s="608">
        <v>8</v>
      </c>
      <c r="AV8" s="570">
        <v>3</v>
      </c>
      <c r="AW8" s="272">
        <v>5</v>
      </c>
      <c r="AX8" s="191">
        <v>1</v>
      </c>
      <c r="AY8" s="577">
        <f>(AX8:AX10)/(AW8:AW10)</f>
        <v>0.2</v>
      </c>
      <c r="AZ8" s="588">
        <v>5</v>
      </c>
      <c r="BA8" s="251">
        <v>9</v>
      </c>
      <c r="BB8" s="588">
        <v>5</v>
      </c>
      <c r="BC8" s="610">
        <v>0.16</v>
      </c>
      <c r="BD8" s="611">
        <v>8</v>
      </c>
      <c r="BE8" s="614">
        <v>4</v>
      </c>
      <c r="BF8" s="273">
        <v>5</v>
      </c>
      <c r="BG8" s="274">
        <v>1</v>
      </c>
      <c r="BH8" s="618">
        <f>(BG8+BG9+BG10)/(BF8+BF9+BF10)</f>
        <v>0.25</v>
      </c>
      <c r="BI8" s="617">
        <v>4</v>
      </c>
      <c r="BJ8" s="253">
        <v>6</v>
      </c>
      <c r="BK8" s="617">
        <v>4</v>
      </c>
      <c r="BL8" s="618">
        <v>0.28999999999999998</v>
      </c>
      <c r="BM8" s="230"/>
    </row>
    <row r="9" spans="1:65" ht="35.4" customHeight="1">
      <c r="A9" s="571"/>
      <c r="B9" s="271" t="s">
        <v>100</v>
      </c>
      <c r="C9" s="569"/>
      <c r="D9" s="571"/>
      <c r="E9" s="191">
        <v>2</v>
      </c>
      <c r="F9" s="318">
        <v>0</v>
      </c>
      <c r="G9" s="533"/>
      <c r="H9" s="574"/>
      <c r="I9" s="191">
        <v>0</v>
      </c>
      <c r="J9" s="108">
        <v>0</v>
      </c>
      <c r="K9" s="533"/>
      <c r="L9" s="579"/>
      <c r="M9" s="581"/>
      <c r="N9" s="569"/>
      <c r="O9" s="571"/>
      <c r="P9" s="191">
        <v>2</v>
      </c>
      <c r="Q9" s="124">
        <v>1</v>
      </c>
      <c r="R9" s="533"/>
      <c r="S9" s="571"/>
      <c r="T9" s="191">
        <v>0</v>
      </c>
      <c r="U9" s="108">
        <v>0</v>
      </c>
      <c r="V9" s="533"/>
      <c r="W9" s="579"/>
      <c r="X9" s="581"/>
      <c r="Y9" s="569"/>
      <c r="Z9" s="571"/>
      <c r="AA9" s="191">
        <v>4</v>
      </c>
      <c r="AB9" s="124">
        <v>1</v>
      </c>
      <c r="AC9" s="533"/>
      <c r="AD9" s="571"/>
      <c r="AE9" s="191">
        <v>4</v>
      </c>
      <c r="AF9" s="94">
        <v>1</v>
      </c>
      <c r="AG9" s="533"/>
      <c r="AH9" s="579"/>
      <c r="AI9" s="581"/>
      <c r="AJ9" s="569"/>
      <c r="AK9" s="571"/>
      <c r="AL9" s="191">
        <v>1</v>
      </c>
      <c r="AM9" s="124">
        <v>1</v>
      </c>
      <c r="AN9" s="533"/>
      <c r="AO9" s="571"/>
      <c r="AP9" s="191">
        <v>2</v>
      </c>
      <c r="AQ9" s="124">
        <v>1</v>
      </c>
      <c r="AR9" s="533"/>
      <c r="AS9" s="605"/>
      <c r="AT9" s="607"/>
      <c r="AU9" s="609"/>
      <c r="AV9" s="571"/>
      <c r="AW9" s="272">
        <v>4</v>
      </c>
      <c r="AX9" s="191">
        <v>1</v>
      </c>
      <c r="AY9" s="571"/>
      <c r="AZ9" s="571"/>
      <c r="BA9" s="272">
        <v>4</v>
      </c>
      <c r="BB9" s="571"/>
      <c r="BC9" s="589"/>
      <c r="BD9" s="613"/>
      <c r="BE9" s="616"/>
      <c r="BF9" s="275">
        <v>2</v>
      </c>
      <c r="BG9" s="276">
        <v>1</v>
      </c>
      <c r="BH9" s="616"/>
      <c r="BI9" s="616"/>
      <c r="BJ9" s="277">
        <v>3</v>
      </c>
      <c r="BK9" s="616"/>
      <c r="BL9" s="616"/>
      <c r="BM9" s="230"/>
    </row>
    <row r="10" spans="1:65" ht="35.4" customHeight="1">
      <c r="A10" s="571"/>
      <c r="B10" s="271" t="s">
        <v>101</v>
      </c>
      <c r="C10" s="569"/>
      <c r="D10" s="571"/>
      <c r="E10" s="191">
        <v>6</v>
      </c>
      <c r="F10" s="318">
        <v>2</v>
      </c>
      <c r="G10" s="534"/>
      <c r="H10" s="574"/>
      <c r="I10" s="191">
        <v>5</v>
      </c>
      <c r="J10" s="108">
        <v>3</v>
      </c>
      <c r="K10" s="534"/>
      <c r="L10" s="579"/>
      <c r="M10" s="581"/>
      <c r="N10" s="569"/>
      <c r="O10" s="571"/>
      <c r="P10" s="191">
        <v>7</v>
      </c>
      <c r="Q10" s="124">
        <v>2</v>
      </c>
      <c r="R10" s="534"/>
      <c r="S10" s="571"/>
      <c r="T10" s="191">
        <v>5</v>
      </c>
      <c r="U10" s="108">
        <v>3</v>
      </c>
      <c r="V10" s="534"/>
      <c r="W10" s="579"/>
      <c r="X10" s="581"/>
      <c r="Y10" s="569"/>
      <c r="Z10" s="571"/>
      <c r="AA10" s="191">
        <v>6</v>
      </c>
      <c r="AB10" s="124">
        <v>1</v>
      </c>
      <c r="AC10" s="534"/>
      <c r="AD10" s="571"/>
      <c r="AE10" s="191">
        <v>2</v>
      </c>
      <c r="AF10" s="94">
        <v>1</v>
      </c>
      <c r="AG10" s="534"/>
      <c r="AH10" s="579"/>
      <c r="AI10" s="581"/>
      <c r="AJ10" s="569"/>
      <c r="AK10" s="571"/>
      <c r="AL10" s="191">
        <v>5</v>
      </c>
      <c r="AM10" s="124">
        <v>2</v>
      </c>
      <c r="AN10" s="534"/>
      <c r="AO10" s="571"/>
      <c r="AP10" s="191">
        <v>5</v>
      </c>
      <c r="AQ10" s="124">
        <v>1</v>
      </c>
      <c r="AR10" s="534"/>
      <c r="AS10" s="605"/>
      <c r="AT10" s="607"/>
      <c r="AU10" s="609"/>
      <c r="AV10" s="571"/>
      <c r="AW10" s="272">
        <v>8</v>
      </c>
      <c r="AX10" s="191">
        <v>1</v>
      </c>
      <c r="AY10" s="571"/>
      <c r="AZ10" s="571"/>
      <c r="BA10" s="272">
        <v>13</v>
      </c>
      <c r="BB10" s="571"/>
      <c r="BC10" s="589"/>
      <c r="BD10" s="612"/>
      <c r="BE10" s="615"/>
      <c r="BF10" s="278">
        <v>9</v>
      </c>
      <c r="BG10" s="279">
        <v>2</v>
      </c>
      <c r="BH10" s="615"/>
      <c r="BI10" s="615"/>
      <c r="BJ10" s="256">
        <v>5</v>
      </c>
      <c r="BK10" s="615"/>
      <c r="BL10" s="615"/>
      <c r="BM10" s="230"/>
    </row>
    <row r="11" spans="1:65" ht="35.4" customHeight="1">
      <c r="A11" s="108" t="s">
        <v>102</v>
      </c>
      <c r="B11" s="271" t="s">
        <v>97</v>
      </c>
      <c r="C11" s="316">
        <v>3</v>
      </c>
      <c r="D11" s="317">
        <v>2</v>
      </c>
      <c r="E11" s="191">
        <v>6</v>
      </c>
      <c r="F11" s="94">
        <v>2</v>
      </c>
      <c r="G11" s="164">
        <f>F11/E11</f>
        <v>0.33333333333333331</v>
      </c>
      <c r="H11" s="318">
        <v>1</v>
      </c>
      <c r="I11" s="191">
        <v>6</v>
      </c>
      <c r="J11" s="108">
        <v>1</v>
      </c>
      <c r="K11" s="164">
        <f>J11/I11</f>
        <v>0.16666666666666666</v>
      </c>
      <c r="L11" s="319">
        <f>E11+I11</f>
        <v>12</v>
      </c>
      <c r="M11" s="320">
        <f>L11/C11</f>
        <v>4</v>
      </c>
      <c r="N11" s="257">
        <v>3</v>
      </c>
      <c r="O11" s="252">
        <v>2</v>
      </c>
      <c r="P11" s="191">
        <v>7</v>
      </c>
      <c r="Q11" s="94">
        <v>2</v>
      </c>
      <c r="R11" s="164">
        <f>Q11/P11</f>
        <v>0.2857142857142857</v>
      </c>
      <c r="S11" s="124">
        <v>1</v>
      </c>
      <c r="T11" s="191">
        <v>6</v>
      </c>
      <c r="U11" s="108">
        <v>1</v>
      </c>
      <c r="V11" s="164">
        <f>U11/T11</f>
        <v>0.16666666666666666</v>
      </c>
      <c r="W11" s="258">
        <f>P11+T11</f>
        <v>13</v>
      </c>
      <c r="X11" s="259">
        <f>W11/N11</f>
        <v>4.333333333333333</v>
      </c>
      <c r="Y11" s="257">
        <v>3</v>
      </c>
      <c r="Z11" s="252">
        <v>2</v>
      </c>
      <c r="AA11" s="191">
        <v>5</v>
      </c>
      <c r="AB11" s="94">
        <v>2</v>
      </c>
      <c r="AC11" s="164">
        <f>AB11/AA11</f>
        <v>0.4</v>
      </c>
      <c r="AD11" s="251">
        <v>1</v>
      </c>
      <c r="AE11" s="191">
        <v>3</v>
      </c>
      <c r="AF11" s="251">
        <v>1</v>
      </c>
      <c r="AG11" s="164">
        <f>AF11/AE11</f>
        <v>0.33333333333333331</v>
      </c>
      <c r="AH11" s="258">
        <f>AA11+AE11</f>
        <v>8</v>
      </c>
      <c r="AI11" s="259">
        <f>AH11/Y11</f>
        <v>2.6666666666666665</v>
      </c>
      <c r="AJ11" s="257">
        <v>3</v>
      </c>
      <c r="AK11" s="252">
        <v>2</v>
      </c>
      <c r="AL11" s="191">
        <v>6</v>
      </c>
      <c r="AM11" s="94">
        <v>2</v>
      </c>
      <c r="AN11" s="164">
        <f>AM11/AL11</f>
        <v>0.33333333333333331</v>
      </c>
      <c r="AO11" s="251">
        <v>1</v>
      </c>
      <c r="AP11" s="191">
        <v>5</v>
      </c>
      <c r="AQ11" s="251">
        <v>1</v>
      </c>
      <c r="AR11" s="164">
        <f>AQ11/AP11</f>
        <v>0.2</v>
      </c>
      <c r="AS11" s="260">
        <f>AL11+AP11</f>
        <v>11</v>
      </c>
      <c r="AT11" s="261">
        <f>AS11/AJ11</f>
        <v>3.6666666666666665</v>
      </c>
      <c r="AU11" s="262">
        <v>3</v>
      </c>
      <c r="AV11" s="252">
        <v>2</v>
      </c>
      <c r="AW11" s="263">
        <v>4</v>
      </c>
      <c r="AX11" s="252">
        <v>2</v>
      </c>
      <c r="AY11" s="264">
        <f t="shared" ref="AY11:AY12" si="0">AX11/AW11</f>
        <v>0.5</v>
      </c>
      <c r="AZ11" s="251">
        <v>1</v>
      </c>
      <c r="BA11" s="251">
        <v>10</v>
      </c>
      <c r="BB11" s="251">
        <v>1</v>
      </c>
      <c r="BC11" s="265">
        <v>0.1</v>
      </c>
      <c r="BD11" s="280">
        <v>3</v>
      </c>
      <c r="BE11" s="281">
        <v>2</v>
      </c>
      <c r="BF11" s="282">
        <v>9</v>
      </c>
      <c r="BG11" s="281">
        <v>2</v>
      </c>
      <c r="BH11" s="283">
        <f t="shared" ref="BH11:BH12" si="1">BG11/BF11</f>
        <v>0.22222222222222221</v>
      </c>
      <c r="BI11" s="284">
        <v>1</v>
      </c>
      <c r="BJ11" s="281">
        <v>3</v>
      </c>
      <c r="BK11" s="284">
        <v>1</v>
      </c>
      <c r="BL11" s="283">
        <v>0.33</v>
      </c>
      <c r="BM11" s="230"/>
    </row>
    <row r="12" spans="1:65" ht="27" customHeight="1">
      <c r="A12" s="600" t="s">
        <v>103</v>
      </c>
      <c r="B12" s="571"/>
      <c r="C12" s="285">
        <f>SUM(C5:C11)</f>
        <v>21</v>
      </c>
      <c r="D12" s="318">
        <f t="shared" ref="D12:E12" si="2">SUM(D5:D11)</f>
        <v>8</v>
      </c>
      <c r="E12" s="191">
        <f t="shared" si="2"/>
        <v>24</v>
      </c>
      <c r="F12" s="322">
        <f>SUM(F5:F11)</f>
        <v>7</v>
      </c>
      <c r="G12" s="164">
        <f t="shared" ref="G12" si="3">F12/E12</f>
        <v>0.29166666666666669</v>
      </c>
      <c r="H12" s="318">
        <f t="shared" ref="H12:I12" si="4">SUM(H5:H11)</f>
        <v>14</v>
      </c>
      <c r="I12" s="191">
        <f t="shared" si="4"/>
        <v>41</v>
      </c>
      <c r="J12" s="322">
        <f>SUM(J5:J11)</f>
        <v>13</v>
      </c>
      <c r="K12" s="164">
        <f t="shared" ref="K12" si="5">J12/I12</f>
        <v>0.31707317073170732</v>
      </c>
      <c r="L12" s="286">
        <f>SUM(L5:L11)</f>
        <v>65</v>
      </c>
      <c r="M12" s="320">
        <f>L12/C12</f>
        <v>3.0952380952380953</v>
      </c>
      <c r="N12" s="285">
        <f>SUM(N5:N11)</f>
        <v>21</v>
      </c>
      <c r="O12" s="124">
        <f t="shared" ref="O12:P12" si="6">SUM(O5:O11)</f>
        <v>8</v>
      </c>
      <c r="P12" s="191">
        <f t="shared" si="6"/>
        <v>30</v>
      </c>
      <c r="Q12" s="322">
        <f>SUM(Q5:Q11)</f>
        <v>8</v>
      </c>
      <c r="R12" s="164">
        <f t="shared" ref="R12" si="7">Q12/P12</f>
        <v>0.26666666666666666</v>
      </c>
      <c r="S12" s="124">
        <f t="shared" ref="S12:T12" si="8">SUM(S5:S11)</f>
        <v>13</v>
      </c>
      <c r="T12" s="191">
        <f t="shared" si="8"/>
        <v>41</v>
      </c>
      <c r="U12" s="322">
        <f>SUM(U5:U11)</f>
        <v>13</v>
      </c>
      <c r="V12" s="164">
        <f t="shared" ref="V12" si="9">U12/T12</f>
        <v>0.31707317073170732</v>
      </c>
      <c r="W12" s="286">
        <f>SUM(W5:W11)</f>
        <v>71</v>
      </c>
      <c r="X12" s="259">
        <f>W12/N12</f>
        <v>3.3809523809523809</v>
      </c>
      <c r="Y12" s="285">
        <v>21</v>
      </c>
      <c r="Z12" s="124">
        <f t="shared" ref="Z12" si="10">SUM(Z5:Z11)</f>
        <v>8</v>
      </c>
      <c r="AA12" s="191">
        <f>SUM(AA5:AA11)</f>
        <v>27</v>
      </c>
      <c r="AB12" s="322">
        <f>SUM(AB5:AB11)</f>
        <v>7</v>
      </c>
      <c r="AC12" s="164">
        <f>AB12/AA12</f>
        <v>0.25925925925925924</v>
      </c>
      <c r="AD12" s="124">
        <f t="shared" ref="AD12:AF12" si="11">SUM(AD5:AD11)</f>
        <v>14</v>
      </c>
      <c r="AE12" s="191">
        <f t="shared" si="11"/>
        <v>41</v>
      </c>
      <c r="AF12" s="322">
        <f t="shared" si="11"/>
        <v>14</v>
      </c>
      <c r="AG12" s="164">
        <f t="shared" ref="AG12" si="12">AF12/AE12</f>
        <v>0.34146341463414637</v>
      </c>
      <c r="AH12" s="286">
        <f>SUM(AH5:AH11)</f>
        <v>68</v>
      </c>
      <c r="AI12" s="259">
        <f>AH12/Y12</f>
        <v>3.2380952380952381</v>
      </c>
      <c r="AJ12" s="285">
        <v>21</v>
      </c>
      <c r="AK12" s="124">
        <f t="shared" ref="AK12:AM12" si="13">SUM(AK5:AK11)</f>
        <v>8</v>
      </c>
      <c r="AL12" s="191">
        <f t="shared" si="13"/>
        <v>20</v>
      </c>
      <c r="AM12" s="322">
        <f t="shared" si="13"/>
        <v>8</v>
      </c>
      <c r="AN12" s="164">
        <f>AM12/AL12</f>
        <v>0.4</v>
      </c>
      <c r="AO12" s="124">
        <f t="shared" ref="AO12:AQ12" si="14">SUM(AO5:AO11)</f>
        <v>13</v>
      </c>
      <c r="AP12" s="191">
        <f>SUM(AP5:AP11)</f>
        <v>32</v>
      </c>
      <c r="AQ12" s="322">
        <f t="shared" si="14"/>
        <v>13</v>
      </c>
      <c r="AR12" s="164">
        <v>0.44</v>
      </c>
      <c r="AS12" s="287">
        <f>SUM(AS5:AS11)</f>
        <v>52</v>
      </c>
      <c r="AT12" s="261">
        <f>AS12/AJ12</f>
        <v>2.4761904761904763</v>
      </c>
      <c r="AU12" s="288">
        <v>21</v>
      </c>
      <c r="AV12" s="289">
        <f t="shared" ref="AV12:AX12" si="15">SUM(AV5:AV11)</f>
        <v>7</v>
      </c>
      <c r="AW12" s="289">
        <f t="shared" si="15"/>
        <v>26</v>
      </c>
      <c r="AX12" s="289">
        <f t="shared" si="15"/>
        <v>7</v>
      </c>
      <c r="AY12" s="290">
        <f t="shared" si="0"/>
        <v>0.26923076923076922</v>
      </c>
      <c r="AZ12" s="289">
        <f t="shared" ref="AZ12:BB12" si="16">SUM(AZ5:AZ11)</f>
        <v>14</v>
      </c>
      <c r="BA12" s="289">
        <f t="shared" si="16"/>
        <v>57</v>
      </c>
      <c r="BB12" s="289">
        <f t="shared" si="16"/>
        <v>14</v>
      </c>
      <c r="BC12" s="291">
        <v>0.23</v>
      </c>
      <c r="BD12" s="292">
        <f t="shared" ref="BD12:BG12" si="17">SUM(BD5:BD11)</f>
        <v>21</v>
      </c>
      <c r="BE12" s="293">
        <f t="shared" si="17"/>
        <v>8</v>
      </c>
      <c r="BF12" s="293">
        <f t="shared" si="17"/>
        <v>33</v>
      </c>
      <c r="BG12" s="293">
        <f t="shared" si="17"/>
        <v>8</v>
      </c>
      <c r="BH12" s="294">
        <f t="shared" si="1"/>
        <v>0.24242424242424243</v>
      </c>
      <c r="BI12" s="293">
        <f t="shared" ref="BI12:BK12" si="18">SUM(BI5:BI11)</f>
        <v>13</v>
      </c>
      <c r="BJ12" s="295">
        <f t="shared" si="18"/>
        <v>43</v>
      </c>
      <c r="BK12" s="293">
        <f t="shared" si="18"/>
        <v>13</v>
      </c>
      <c r="BL12" s="294">
        <v>0.35</v>
      </c>
      <c r="BM12" s="230"/>
    </row>
    <row r="13" spans="1:65" ht="19.5" customHeight="1">
      <c r="A13" s="41"/>
      <c r="B13" s="296"/>
      <c r="C13" s="297"/>
      <c r="D13" s="298"/>
      <c r="E13" s="298"/>
      <c r="F13" s="298"/>
      <c r="G13" s="298"/>
      <c r="H13" s="567" t="s">
        <v>123</v>
      </c>
      <c r="I13" s="567"/>
      <c r="J13" s="567"/>
      <c r="K13" s="567"/>
      <c r="L13" s="567"/>
      <c r="M13" s="567"/>
      <c r="N13" s="567"/>
      <c r="O13" s="567"/>
      <c r="P13" s="567"/>
      <c r="Q13" s="298"/>
      <c r="R13" s="298"/>
      <c r="S13" s="298"/>
      <c r="T13" s="298"/>
      <c r="U13" s="298"/>
      <c r="V13" s="298"/>
      <c r="W13" s="298"/>
      <c r="X13" s="298"/>
      <c r="Y13" s="567" t="s">
        <v>109</v>
      </c>
      <c r="Z13" s="567"/>
      <c r="AA13" s="567"/>
      <c r="AB13" s="567"/>
      <c r="AC13" s="567"/>
      <c r="AD13" s="567"/>
      <c r="AE13" s="567"/>
      <c r="AF13" s="567"/>
      <c r="AG13" s="567"/>
      <c r="AH13" s="298"/>
      <c r="AI13" s="298"/>
      <c r="AJ13" s="297"/>
      <c r="AK13" s="298"/>
      <c r="AL13" s="298"/>
      <c r="AM13" s="298"/>
      <c r="AN13" s="298"/>
      <c r="AO13" s="298"/>
      <c r="AP13" s="298"/>
      <c r="AQ13" s="298"/>
      <c r="AR13" s="298"/>
      <c r="AS13" s="298"/>
      <c r="AT13" s="298"/>
      <c r="AU13" s="297"/>
      <c r="AV13" s="298"/>
      <c r="AW13" s="298"/>
      <c r="AX13" s="298"/>
      <c r="AY13" s="298"/>
      <c r="AZ13" s="298"/>
      <c r="BA13" s="298"/>
      <c r="BB13" s="298"/>
      <c r="BC13" s="298"/>
      <c r="BD13" s="297"/>
      <c r="BE13" s="298"/>
      <c r="BF13" s="298"/>
      <c r="BG13" s="298"/>
      <c r="BH13" s="298"/>
      <c r="BI13" s="298"/>
      <c r="BJ13" s="298"/>
      <c r="BK13" s="298"/>
      <c r="BL13" s="298"/>
      <c r="BM13" s="230"/>
    </row>
    <row r="14" spans="1:65" ht="25.8" customHeight="1">
      <c r="C14" s="566"/>
      <c r="D14" s="566"/>
      <c r="E14" s="566"/>
      <c r="F14" s="566"/>
      <c r="G14" s="566"/>
      <c r="N14" s="566"/>
      <c r="O14" s="566"/>
      <c r="P14" s="566"/>
      <c r="Q14" s="566"/>
      <c r="R14" s="566"/>
      <c r="BM14" s="230"/>
    </row>
    <row r="15" spans="1:65" s="300" customFormat="1" ht="36.6" customHeight="1">
      <c r="A15" s="299" t="s">
        <v>104</v>
      </c>
    </row>
    <row r="16" spans="1:65" ht="19.5" customHeight="1">
      <c r="A16" s="41"/>
      <c r="B16" s="296"/>
      <c r="C16" s="297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7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7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7"/>
      <c r="AK16" s="298"/>
      <c r="AL16" s="298"/>
      <c r="AM16" s="298"/>
      <c r="AN16" s="298"/>
      <c r="AO16" s="298"/>
      <c r="AP16" s="298"/>
      <c r="AQ16" s="298"/>
      <c r="AR16" s="298"/>
      <c r="AS16" s="298"/>
      <c r="AT16" s="298"/>
      <c r="AU16" s="297"/>
      <c r="AV16" s="298"/>
      <c r="AW16" s="298"/>
      <c r="AX16" s="298"/>
      <c r="AY16" s="298"/>
      <c r="AZ16" s="298"/>
      <c r="BA16" s="298"/>
      <c r="BB16" s="298"/>
      <c r="BC16" s="298"/>
      <c r="BD16" s="297"/>
      <c r="BE16" s="298"/>
      <c r="BF16" s="298"/>
      <c r="BG16" s="298"/>
      <c r="BH16" s="298"/>
      <c r="BI16" s="298"/>
      <c r="BJ16" s="298"/>
      <c r="BK16" s="298"/>
      <c r="BL16" s="298"/>
      <c r="BM16" s="230"/>
    </row>
    <row r="17" spans="1:65" ht="109.2" hidden="1" customHeight="1">
      <c r="A17" s="601" t="s">
        <v>105</v>
      </c>
      <c r="B17" s="602"/>
      <c r="C17" s="602"/>
      <c r="D17" s="602"/>
      <c r="E17" s="602"/>
      <c r="F17" s="602"/>
      <c r="G17" s="602"/>
      <c r="H17" s="602"/>
      <c r="I17" s="602"/>
      <c r="J17" s="602"/>
      <c r="K17" s="602"/>
      <c r="L17" s="602"/>
      <c r="M17" s="602"/>
      <c r="N17" s="602"/>
      <c r="O17" s="602"/>
      <c r="P17" s="602"/>
      <c r="Q17" s="602"/>
      <c r="R17" s="602"/>
      <c r="S17" s="602"/>
      <c r="T17" s="602"/>
      <c r="U17" s="602"/>
      <c r="V17" s="602"/>
      <c r="W17" s="602"/>
      <c r="X17" s="602"/>
      <c r="Y17" s="602"/>
      <c r="Z17" s="602"/>
      <c r="AA17" s="602"/>
      <c r="AB17" s="602"/>
      <c r="AC17" s="602"/>
      <c r="AD17" s="602"/>
      <c r="AE17" s="602"/>
      <c r="AF17" s="602"/>
      <c r="AG17" s="602"/>
      <c r="AH17" s="602"/>
      <c r="AI17" s="602"/>
      <c r="AJ17" s="602"/>
      <c r="AK17" s="602"/>
      <c r="AL17" s="602"/>
      <c r="AM17" s="602"/>
      <c r="AN17" s="602"/>
      <c r="AO17" s="602"/>
      <c r="AP17" s="602"/>
      <c r="AQ17" s="602"/>
      <c r="AR17" s="602"/>
      <c r="AS17" s="602"/>
      <c r="AT17" s="602"/>
      <c r="AU17" s="602"/>
      <c r="AV17" s="602"/>
      <c r="AW17" s="602"/>
      <c r="AX17" s="602"/>
      <c r="AY17" s="602"/>
      <c r="AZ17" s="602"/>
      <c r="BA17" s="602"/>
      <c r="BB17" s="602"/>
      <c r="BC17" s="602"/>
      <c r="BD17" s="602"/>
      <c r="BE17" s="602"/>
      <c r="BF17" s="602"/>
      <c r="BG17" s="602"/>
      <c r="BH17" s="602"/>
      <c r="BI17" s="602"/>
      <c r="BJ17" s="602"/>
      <c r="BK17" s="602"/>
      <c r="BL17" s="602"/>
      <c r="BM17" s="230"/>
    </row>
    <row r="18" spans="1:65" ht="19.5" customHeight="1">
      <c r="A18" s="41"/>
      <c r="B18" s="296"/>
      <c r="C18" s="297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7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7"/>
      <c r="Z18" s="298"/>
      <c r="AA18" s="298"/>
      <c r="AB18" s="298"/>
      <c r="AC18" s="298"/>
      <c r="AD18" s="298"/>
      <c r="AE18" s="298"/>
      <c r="AF18" s="298"/>
      <c r="AG18" s="298"/>
      <c r="AH18" s="298"/>
      <c r="AI18" s="298"/>
      <c r="AJ18" s="297"/>
      <c r="AK18" s="298"/>
      <c r="AL18" s="298"/>
      <c r="AM18" s="298"/>
      <c r="AN18" s="298"/>
      <c r="AO18" s="298"/>
      <c r="AP18" s="298"/>
      <c r="AQ18" s="298"/>
      <c r="AR18" s="298"/>
      <c r="AS18" s="298"/>
      <c r="AT18" s="298"/>
      <c r="AU18" s="297"/>
      <c r="AV18" s="298"/>
      <c r="AW18" s="298"/>
      <c r="AX18" s="298"/>
      <c r="AY18" s="298"/>
      <c r="AZ18" s="298"/>
      <c r="BA18" s="298"/>
      <c r="BB18" s="298"/>
      <c r="BC18" s="298"/>
      <c r="BD18" s="297"/>
      <c r="BE18" s="298"/>
      <c r="BF18" s="298"/>
      <c r="BG18" s="298"/>
      <c r="BH18" s="298"/>
      <c r="BI18" s="298"/>
      <c r="BJ18" s="298"/>
      <c r="BK18" s="298"/>
      <c r="BL18" s="298"/>
      <c r="BM18" s="230"/>
    </row>
    <row r="19" spans="1:65" ht="19.5" customHeight="1">
      <c r="A19" s="41"/>
      <c r="B19" s="296"/>
      <c r="C19" s="297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7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7"/>
      <c r="Z19" s="298"/>
      <c r="AA19" s="298"/>
      <c r="AB19" s="298"/>
      <c r="AC19" s="298"/>
      <c r="AD19" s="298"/>
      <c r="AE19" s="298"/>
      <c r="AF19" s="298"/>
      <c r="AG19" s="298"/>
      <c r="AH19" s="298"/>
      <c r="AI19" s="298"/>
      <c r="AJ19" s="297"/>
      <c r="AK19" s="298"/>
      <c r="AL19" s="298"/>
      <c r="AM19" s="298"/>
      <c r="AN19" s="298"/>
      <c r="AO19" s="298"/>
      <c r="AP19" s="298"/>
      <c r="AQ19" s="298"/>
      <c r="AR19" s="298"/>
      <c r="AS19" s="298"/>
      <c r="AT19" s="298"/>
      <c r="AU19" s="297"/>
      <c r="AV19" s="298"/>
      <c r="AW19" s="298"/>
      <c r="AX19" s="298"/>
      <c r="AY19" s="298"/>
      <c r="AZ19" s="298"/>
      <c r="BA19" s="298"/>
      <c r="BB19" s="298"/>
      <c r="BC19" s="298"/>
      <c r="BD19" s="297"/>
      <c r="BE19" s="298"/>
      <c r="BF19" s="298"/>
      <c r="BG19" s="298"/>
      <c r="BH19" s="298"/>
      <c r="BI19" s="298"/>
      <c r="BJ19" s="298"/>
      <c r="BK19" s="298"/>
      <c r="BL19" s="298"/>
      <c r="BM19" s="230"/>
    </row>
    <row r="20" spans="1:65" ht="19.5" customHeight="1">
      <c r="A20" s="41"/>
      <c r="B20" s="296"/>
      <c r="C20" s="297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7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7"/>
      <c r="Z20" s="298"/>
      <c r="AA20" s="298"/>
      <c r="AB20" s="298"/>
      <c r="AC20" s="298"/>
      <c r="AD20" s="298"/>
      <c r="AE20" s="298"/>
      <c r="AF20" s="298"/>
      <c r="AG20" s="298"/>
      <c r="AH20" s="298"/>
      <c r="AI20" s="298"/>
      <c r="AJ20" s="297"/>
      <c r="AK20" s="298"/>
      <c r="AL20" s="298"/>
      <c r="AM20" s="298"/>
      <c r="AN20" s="298"/>
      <c r="AO20" s="298"/>
      <c r="AP20" s="298"/>
      <c r="AQ20" s="298"/>
      <c r="AR20" s="298"/>
      <c r="AS20" s="298"/>
      <c r="AT20" s="298"/>
      <c r="AU20" s="297"/>
      <c r="AV20" s="298"/>
      <c r="AW20" s="298"/>
      <c r="AX20" s="298"/>
      <c r="AY20" s="298"/>
      <c r="AZ20" s="298"/>
      <c r="BA20" s="298"/>
      <c r="BB20" s="298"/>
      <c r="BC20" s="298"/>
      <c r="BD20" s="297"/>
      <c r="BE20" s="298"/>
      <c r="BF20" s="298"/>
      <c r="BG20" s="298"/>
      <c r="BH20" s="298"/>
      <c r="BI20" s="298"/>
      <c r="BJ20" s="298"/>
      <c r="BK20" s="298"/>
      <c r="BL20" s="298"/>
      <c r="BM20" s="230"/>
    </row>
    <row r="21" spans="1:65" ht="19.5" customHeight="1">
      <c r="A21" s="41"/>
      <c r="B21" s="296"/>
      <c r="C21" s="297"/>
      <c r="D21" s="298"/>
      <c r="E21" s="298"/>
      <c r="F21" s="298"/>
      <c r="G21" s="298"/>
      <c r="H21" s="298"/>
      <c r="I21" s="298"/>
      <c r="J21" s="298"/>
      <c r="K21" s="298"/>
      <c r="L21" s="298"/>
      <c r="M21" s="298"/>
      <c r="N21" s="297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7"/>
      <c r="Z21" s="298"/>
      <c r="AA21" s="298"/>
      <c r="AB21" s="298"/>
      <c r="AC21" s="298"/>
      <c r="AD21" s="298"/>
      <c r="AE21" s="298"/>
      <c r="AF21" s="298"/>
      <c r="AG21" s="298"/>
      <c r="AH21" s="298"/>
      <c r="AI21" s="298"/>
      <c r="AJ21" s="297"/>
      <c r="AK21" s="298"/>
      <c r="AL21" s="298"/>
      <c r="AM21" s="298"/>
      <c r="AN21" s="298"/>
      <c r="AO21" s="298"/>
      <c r="AP21" s="298"/>
      <c r="AQ21" s="298"/>
      <c r="AR21" s="298"/>
      <c r="AS21" s="298"/>
      <c r="AT21" s="298"/>
      <c r="AU21" s="297"/>
      <c r="AV21" s="298"/>
      <c r="AW21" s="298"/>
      <c r="AX21" s="298"/>
      <c r="AY21" s="298"/>
      <c r="AZ21" s="298"/>
      <c r="BA21" s="298"/>
      <c r="BB21" s="298"/>
      <c r="BC21" s="298"/>
      <c r="BD21" s="297"/>
      <c r="BE21" s="298"/>
      <c r="BF21" s="298"/>
      <c r="BG21" s="298"/>
      <c r="BH21" s="298"/>
      <c r="BI21" s="298"/>
      <c r="BJ21" s="298"/>
      <c r="BK21" s="298"/>
      <c r="BL21" s="298"/>
      <c r="BM21" s="230"/>
    </row>
    <row r="22" spans="1:65" ht="19.5" customHeight="1">
      <c r="A22" s="41"/>
      <c r="B22" s="296"/>
      <c r="C22" s="297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7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7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7"/>
      <c r="AK22" s="298"/>
      <c r="AL22" s="298"/>
      <c r="AM22" s="298"/>
      <c r="AN22" s="298"/>
      <c r="AO22" s="298"/>
      <c r="AP22" s="298"/>
      <c r="AQ22" s="298"/>
      <c r="AR22" s="298"/>
      <c r="AS22" s="298"/>
      <c r="AT22" s="298"/>
      <c r="AU22" s="297"/>
      <c r="AV22" s="298"/>
      <c r="AW22" s="298"/>
      <c r="AX22" s="298"/>
      <c r="AY22" s="298"/>
      <c r="AZ22" s="298"/>
      <c r="BA22" s="298"/>
      <c r="BB22" s="298"/>
      <c r="BC22" s="298"/>
      <c r="BD22" s="297"/>
      <c r="BE22" s="298"/>
      <c r="BF22" s="298"/>
      <c r="BG22" s="298"/>
      <c r="BH22" s="298"/>
      <c r="BI22" s="298"/>
      <c r="BJ22" s="298"/>
      <c r="BK22" s="298"/>
      <c r="BL22" s="298"/>
      <c r="BM22" s="230"/>
    </row>
    <row r="23" spans="1:65" ht="19.5" customHeight="1">
      <c r="A23" s="41"/>
      <c r="B23" s="296"/>
      <c r="C23" s="297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7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7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7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7"/>
      <c r="AV23" s="298"/>
      <c r="AW23" s="298"/>
      <c r="AX23" s="298"/>
      <c r="AY23" s="298"/>
      <c r="AZ23" s="298"/>
      <c r="BA23" s="298"/>
      <c r="BB23" s="298"/>
      <c r="BC23" s="298"/>
      <c r="BD23" s="297"/>
      <c r="BE23" s="298"/>
      <c r="BF23" s="298"/>
      <c r="BG23" s="298"/>
      <c r="BH23" s="298"/>
      <c r="BI23" s="298"/>
      <c r="BJ23" s="298"/>
      <c r="BK23" s="298"/>
      <c r="BL23" s="298"/>
      <c r="BM23" s="230"/>
    </row>
    <row r="24" spans="1:65" ht="19.5" customHeight="1">
      <c r="A24" s="41"/>
      <c r="B24" s="296"/>
      <c r="C24" s="297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7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7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7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7"/>
      <c r="AV24" s="298"/>
      <c r="AW24" s="298"/>
      <c r="AX24" s="298"/>
      <c r="AY24" s="298"/>
      <c r="AZ24" s="298"/>
      <c r="BA24" s="298"/>
      <c r="BB24" s="298"/>
      <c r="BC24" s="298"/>
      <c r="BD24" s="297"/>
      <c r="BE24" s="298"/>
      <c r="BF24" s="298"/>
      <c r="BG24" s="298"/>
      <c r="BH24" s="298"/>
      <c r="BI24" s="298"/>
      <c r="BJ24" s="298"/>
      <c r="BK24" s="298"/>
      <c r="BL24" s="298"/>
      <c r="BM24" s="230"/>
    </row>
    <row r="25" spans="1:65" ht="19.5" customHeight="1">
      <c r="A25" s="41"/>
      <c r="B25" s="296"/>
      <c r="C25" s="297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7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7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7"/>
      <c r="AK25" s="298"/>
      <c r="AL25" s="298"/>
      <c r="AM25" s="298"/>
      <c r="AN25" s="298"/>
      <c r="AO25" s="298"/>
      <c r="AP25" s="298"/>
      <c r="AQ25" s="298"/>
      <c r="AR25" s="298"/>
      <c r="AS25" s="298"/>
      <c r="AT25" s="298"/>
      <c r="AU25" s="297"/>
      <c r="AV25" s="298"/>
      <c r="AW25" s="298"/>
      <c r="AX25" s="298"/>
      <c r="AY25" s="298"/>
      <c r="AZ25" s="298"/>
      <c r="BA25" s="298"/>
      <c r="BB25" s="298"/>
      <c r="BC25" s="298"/>
      <c r="BD25" s="297"/>
      <c r="BE25" s="298"/>
      <c r="BF25" s="298"/>
      <c r="BG25" s="298"/>
      <c r="BH25" s="298"/>
      <c r="BI25" s="298"/>
      <c r="BJ25" s="298"/>
      <c r="BK25" s="298"/>
      <c r="BL25" s="298"/>
      <c r="BM25" s="230"/>
    </row>
    <row r="26" spans="1:65" ht="19.5" customHeight="1">
      <c r="A26" s="41"/>
      <c r="B26" s="296"/>
      <c r="C26" s="297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7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7"/>
      <c r="Z26" s="298"/>
      <c r="AA26" s="298"/>
      <c r="AB26" s="298"/>
      <c r="AC26" s="298"/>
      <c r="AD26" s="298"/>
      <c r="AE26" s="298"/>
      <c r="AF26" s="298"/>
      <c r="AG26" s="298"/>
      <c r="AH26" s="298"/>
      <c r="AI26" s="298"/>
      <c r="AJ26" s="297"/>
      <c r="AK26" s="298"/>
      <c r="AL26" s="298"/>
      <c r="AM26" s="298"/>
      <c r="AN26" s="298"/>
      <c r="AO26" s="298"/>
      <c r="AP26" s="298"/>
      <c r="AQ26" s="298"/>
      <c r="AR26" s="298"/>
      <c r="AS26" s="298"/>
      <c r="AT26" s="298"/>
      <c r="AU26" s="297"/>
      <c r="AV26" s="298"/>
      <c r="AW26" s="298"/>
      <c r="AX26" s="298"/>
      <c r="AY26" s="298"/>
      <c r="AZ26" s="298"/>
      <c r="BA26" s="298"/>
      <c r="BB26" s="298"/>
      <c r="BC26" s="298"/>
      <c r="BD26" s="297"/>
      <c r="BE26" s="298"/>
      <c r="BF26" s="298"/>
      <c r="BG26" s="298"/>
      <c r="BH26" s="298"/>
      <c r="BI26" s="298"/>
      <c r="BJ26" s="298"/>
      <c r="BK26" s="298"/>
      <c r="BL26" s="298"/>
      <c r="BM26" s="230"/>
    </row>
    <row r="27" spans="1:65" ht="19.5" customHeight="1">
      <c r="A27" s="41"/>
      <c r="B27" s="296"/>
      <c r="C27" s="297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7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7"/>
      <c r="Z27" s="298"/>
      <c r="AA27" s="298"/>
      <c r="AB27" s="298"/>
      <c r="AC27" s="298"/>
      <c r="AD27" s="298"/>
      <c r="AE27" s="298"/>
      <c r="AF27" s="298"/>
      <c r="AG27" s="298"/>
      <c r="AH27" s="298"/>
      <c r="AI27" s="298"/>
      <c r="AJ27" s="297"/>
      <c r="AK27" s="298"/>
      <c r="AL27" s="298"/>
      <c r="AM27" s="298"/>
      <c r="AN27" s="298"/>
      <c r="AO27" s="298"/>
      <c r="AP27" s="298"/>
      <c r="AQ27" s="298"/>
      <c r="AR27" s="298"/>
      <c r="AS27" s="298"/>
      <c r="AT27" s="298"/>
      <c r="AU27" s="297"/>
      <c r="AV27" s="298"/>
      <c r="AW27" s="298"/>
      <c r="AX27" s="298"/>
      <c r="AY27" s="298"/>
      <c r="AZ27" s="298"/>
      <c r="BA27" s="298"/>
      <c r="BB27" s="298"/>
      <c r="BC27" s="298"/>
      <c r="BD27" s="297"/>
      <c r="BE27" s="298"/>
      <c r="BF27" s="298"/>
      <c r="BG27" s="298"/>
      <c r="BH27" s="298"/>
      <c r="BI27" s="298"/>
      <c r="BJ27" s="298"/>
      <c r="BK27" s="298"/>
      <c r="BL27" s="298"/>
      <c r="BM27" s="230"/>
    </row>
    <row r="28" spans="1:65" ht="19.5" customHeight="1">
      <c r="A28" s="41"/>
      <c r="B28" s="296"/>
      <c r="C28" s="297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7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7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7"/>
      <c r="AK28" s="298"/>
      <c r="AL28" s="298"/>
      <c r="AM28" s="298"/>
      <c r="AN28" s="298"/>
      <c r="AO28" s="298"/>
      <c r="AP28" s="298"/>
      <c r="AQ28" s="298"/>
      <c r="AR28" s="298"/>
      <c r="AS28" s="298"/>
      <c r="AT28" s="298"/>
      <c r="AU28" s="297"/>
      <c r="AV28" s="298"/>
      <c r="AW28" s="298"/>
      <c r="AX28" s="298"/>
      <c r="AY28" s="298"/>
      <c r="AZ28" s="298"/>
      <c r="BA28" s="298"/>
      <c r="BB28" s="298"/>
      <c r="BC28" s="298"/>
      <c r="BD28" s="297"/>
      <c r="BE28" s="298"/>
      <c r="BF28" s="298"/>
      <c r="BG28" s="298"/>
      <c r="BH28" s="298"/>
      <c r="BI28" s="298"/>
      <c r="BJ28" s="298"/>
      <c r="BK28" s="298"/>
      <c r="BL28" s="298"/>
      <c r="BM28" s="230"/>
    </row>
    <row r="29" spans="1:65" ht="19.5" customHeight="1">
      <c r="A29" s="41"/>
      <c r="B29" s="296"/>
      <c r="C29" s="297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7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7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7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7"/>
      <c r="AV29" s="298"/>
      <c r="AW29" s="298"/>
      <c r="AX29" s="298"/>
      <c r="AY29" s="298"/>
      <c r="AZ29" s="298"/>
      <c r="BA29" s="298"/>
      <c r="BB29" s="298"/>
      <c r="BC29" s="298"/>
      <c r="BD29" s="297"/>
      <c r="BE29" s="298"/>
      <c r="BF29" s="298"/>
      <c r="BG29" s="298"/>
      <c r="BH29" s="298"/>
      <c r="BI29" s="298"/>
      <c r="BJ29" s="298"/>
      <c r="BK29" s="298"/>
      <c r="BL29" s="298"/>
      <c r="BM29" s="230"/>
    </row>
    <row r="30" spans="1:65" ht="19.5" customHeight="1">
      <c r="A30" s="41"/>
      <c r="B30" s="296"/>
      <c r="C30" s="297"/>
      <c r="D30" s="298"/>
      <c r="E30" s="298"/>
      <c r="F30" s="298"/>
      <c r="G30" s="298"/>
      <c r="H30" s="298"/>
      <c r="I30" s="298"/>
      <c r="J30" s="298"/>
      <c r="K30" s="298"/>
      <c r="L30" s="298"/>
      <c r="M30" s="298"/>
      <c r="N30" s="297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7"/>
      <c r="Z30" s="298"/>
      <c r="AA30" s="298"/>
      <c r="AB30" s="298"/>
      <c r="AC30" s="298"/>
      <c r="AD30" s="298"/>
      <c r="AE30" s="298"/>
      <c r="AF30" s="298"/>
      <c r="AG30" s="298"/>
      <c r="AH30" s="298"/>
      <c r="AI30" s="298"/>
      <c r="AJ30" s="297"/>
      <c r="AK30" s="298"/>
      <c r="AL30" s="298"/>
      <c r="AM30" s="298"/>
      <c r="AN30" s="298"/>
      <c r="AO30" s="298"/>
      <c r="AP30" s="298"/>
      <c r="AQ30" s="298"/>
      <c r="AR30" s="298"/>
      <c r="AS30" s="298"/>
      <c r="AT30" s="298"/>
      <c r="AU30" s="297"/>
      <c r="AV30" s="298"/>
      <c r="AW30" s="298"/>
      <c r="AX30" s="298"/>
      <c r="AY30" s="298"/>
      <c r="AZ30" s="298"/>
      <c r="BA30" s="298"/>
      <c r="BB30" s="298"/>
      <c r="BC30" s="298"/>
      <c r="BD30" s="297"/>
      <c r="BE30" s="298"/>
      <c r="BF30" s="298"/>
      <c r="BG30" s="298"/>
      <c r="BH30" s="298"/>
      <c r="BI30" s="298"/>
      <c r="BJ30" s="298"/>
      <c r="BK30" s="298"/>
      <c r="BL30" s="298"/>
      <c r="BM30" s="230"/>
    </row>
    <row r="31" spans="1:65" ht="19.5" customHeight="1">
      <c r="A31" s="41"/>
      <c r="B31" s="296"/>
      <c r="C31" s="297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7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7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7"/>
      <c r="AK31" s="298"/>
      <c r="AL31" s="298"/>
      <c r="AM31" s="298"/>
      <c r="AN31" s="298"/>
      <c r="AO31" s="298"/>
      <c r="AP31" s="298"/>
      <c r="AQ31" s="298"/>
      <c r="AR31" s="298"/>
      <c r="AS31" s="298"/>
      <c r="AT31" s="298"/>
      <c r="AU31" s="297"/>
      <c r="AV31" s="298"/>
      <c r="AW31" s="298"/>
      <c r="AX31" s="298"/>
      <c r="AY31" s="298"/>
      <c r="AZ31" s="298"/>
      <c r="BA31" s="298"/>
      <c r="BB31" s="298"/>
      <c r="BC31" s="298"/>
      <c r="BD31" s="297"/>
      <c r="BE31" s="298"/>
      <c r="BF31" s="298"/>
      <c r="BG31" s="298"/>
      <c r="BH31" s="298"/>
      <c r="BI31" s="298"/>
      <c r="BJ31" s="298"/>
      <c r="BK31" s="298"/>
      <c r="BL31" s="298"/>
      <c r="BM31" s="230"/>
    </row>
    <row r="32" spans="1:65" ht="19.5" customHeight="1">
      <c r="A32" s="41"/>
      <c r="B32" s="296"/>
      <c r="C32" s="297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7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7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7"/>
      <c r="AK32" s="298"/>
      <c r="AL32" s="298"/>
      <c r="AM32" s="298"/>
      <c r="AN32" s="298"/>
      <c r="AO32" s="298"/>
      <c r="AP32" s="298"/>
      <c r="AQ32" s="298"/>
      <c r="AR32" s="298"/>
      <c r="AS32" s="298"/>
      <c r="AT32" s="298"/>
      <c r="AU32" s="297"/>
      <c r="AV32" s="298"/>
      <c r="AW32" s="298"/>
      <c r="AX32" s="298"/>
      <c r="AY32" s="298"/>
      <c r="AZ32" s="298"/>
      <c r="BA32" s="298"/>
      <c r="BB32" s="298"/>
      <c r="BC32" s="298"/>
      <c r="BD32" s="297"/>
      <c r="BE32" s="298"/>
      <c r="BF32" s="298"/>
      <c r="BG32" s="298"/>
      <c r="BH32" s="298"/>
      <c r="BI32" s="298"/>
      <c r="BJ32" s="298"/>
      <c r="BK32" s="298"/>
      <c r="BL32" s="298"/>
      <c r="BM32" s="230"/>
    </row>
    <row r="33" spans="1:65" ht="19.5" customHeight="1">
      <c r="A33" s="41"/>
      <c r="B33" s="296"/>
      <c r="C33" s="297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7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7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7"/>
      <c r="AK33" s="298"/>
      <c r="AL33" s="298"/>
      <c r="AM33" s="298"/>
      <c r="AN33" s="298"/>
      <c r="AO33" s="298"/>
      <c r="AP33" s="298"/>
      <c r="AQ33" s="298"/>
      <c r="AR33" s="298"/>
      <c r="AS33" s="298"/>
      <c r="AT33" s="298"/>
      <c r="AU33" s="297"/>
      <c r="AV33" s="298"/>
      <c r="AW33" s="298"/>
      <c r="AX33" s="298"/>
      <c r="AY33" s="298"/>
      <c r="AZ33" s="298"/>
      <c r="BA33" s="298"/>
      <c r="BB33" s="298"/>
      <c r="BC33" s="298"/>
      <c r="BD33" s="297"/>
      <c r="BE33" s="298"/>
      <c r="BF33" s="298"/>
      <c r="BG33" s="298"/>
      <c r="BH33" s="298"/>
      <c r="BI33" s="298"/>
      <c r="BJ33" s="298"/>
      <c r="BK33" s="298"/>
      <c r="BL33" s="298"/>
      <c r="BM33" s="230"/>
    </row>
    <row r="34" spans="1:65" ht="19.5" customHeight="1">
      <c r="A34" s="41"/>
      <c r="B34" s="296"/>
      <c r="C34" s="297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7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7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7"/>
      <c r="AK34" s="298"/>
      <c r="AL34" s="298"/>
      <c r="AM34" s="298"/>
      <c r="AN34" s="298"/>
      <c r="AO34" s="298"/>
      <c r="AP34" s="298"/>
      <c r="AQ34" s="298"/>
      <c r="AR34" s="298"/>
      <c r="AS34" s="298"/>
      <c r="AT34" s="298"/>
      <c r="AU34" s="297"/>
      <c r="AV34" s="298"/>
      <c r="AW34" s="298"/>
      <c r="AX34" s="298"/>
      <c r="AY34" s="298"/>
      <c r="AZ34" s="298"/>
      <c r="BA34" s="298"/>
      <c r="BB34" s="298"/>
      <c r="BC34" s="298"/>
      <c r="BD34" s="297"/>
      <c r="BE34" s="298"/>
      <c r="BF34" s="298"/>
      <c r="BG34" s="298"/>
      <c r="BH34" s="298"/>
      <c r="BI34" s="298"/>
      <c r="BJ34" s="298"/>
      <c r="BK34" s="298"/>
      <c r="BL34" s="298"/>
      <c r="BM34" s="230"/>
    </row>
    <row r="35" spans="1:65" ht="19.5" customHeight="1">
      <c r="A35" s="41"/>
      <c r="B35" s="296"/>
      <c r="C35" s="297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7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7"/>
      <c r="Z35" s="298"/>
      <c r="AA35" s="298"/>
      <c r="AB35" s="298"/>
      <c r="AC35" s="298"/>
      <c r="AD35" s="298"/>
      <c r="AE35" s="298"/>
      <c r="AF35" s="298"/>
      <c r="AG35" s="298"/>
      <c r="AH35" s="298"/>
      <c r="AI35" s="298"/>
      <c r="AJ35" s="297"/>
      <c r="AK35" s="298"/>
      <c r="AL35" s="298"/>
      <c r="AM35" s="298"/>
      <c r="AN35" s="298"/>
      <c r="AO35" s="298"/>
      <c r="AP35" s="298"/>
      <c r="AQ35" s="298"/>
      <c r="AR35" s="298"/>
      <c r="AS35" s="298"/>
      <c r="AT35" s="298"/>
      <c r="AU35" s="297"/>
      <c r="AV35" s="298"/>
      <c r="AW35" s="298"/>
      <c r="AX35" s="298"/>
      <c r="AY35" s="298"/>
      <c r="AZ35" s="298"/>
      <c r="BA35" s="298"/>
      <c r="BB35" s="298"/>
      <c r="BC35" s="298"/>
      <c r="BD35" s="297"/>
      <c r="BE35" s="298"/>
      <c r="BF35" s="298"/>
      <c r="BG35" s="298"/>
      <c r="BH35" s="298"/>
      <c r="BI35" s="298"/>
      <c r="BJ35" s="298"/>
      <c r="BK35" s="298"/>
      <c r="BL35" s="298"/>
      <c r="BM35" s="230"/>
    </row>
    <row r="36" spans="1:65" ht="19.5" customHeight="1">
      <c r="A36" s="41"/>
      <c r="B36" s="296"/>
      <c r="C36" s="297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7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7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7"/>
      <c r="AK36" s="298"/>
      <c r="AL36" s="298"/>
      <c r="AM36" s="298"/>
      <c r="AN36" s="298"/>
      <c r="AO36" s="298"/>
      <c r="AP36" s="298"/>
      <c r="AQ36" s="298"/>
      <c r="AR36" s="298"/>
      <c r="AS36" s="298"/>
      <c r="AT36" s="298"/>
      <c r="AU36" s="297"/>
      <c r="AV36" s="298"/>
      <c r="AW36" s="298"/>
      <c r="AX36" s="298"/>
      <c r="AY36" s="298"/>
      <c r="AZ36" s="298"/>
      <c r="BA36" s="298"/>
      <c r="BB36" s="298"/>
      <c r="BC36" s="298"/>
      <c r="BD36" s="297"/>
      <c r="BE36" s="298"/>
      <c r="BF36" s="298"/>
      <c r="BG36" s="298"/>
      <c r="BH36" s="298"/>
      <c r="BI36" s="298"/>
      <c r="BJ36" s="298"/>
      <c r="BK36" s="298"/>
      <c r="BL36" s="298"/>
      <c r="BM36" s="230"/>
    </row>
    <row r="37" spans="1:65" ht="19.5" customHeight="1">
      <c r="A37" s="41"/>
      <c r="B37" s="296"/>
      <c r="C37" s="297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7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7"/>
      <c r="Z37" s="298"/>
      <c r="AA37" s="298"/>
      <c r="AB37" s="298"/>
      <c r="AC37" s="298"/>
      <c r="AD37" s="298"/>
      <c r="AE37" s="298"/>
      <c r="AF37" s="298"/>
      <c r="AG37" s="298"/>
      <c r="AH37" s="298"/>
      <c r="AI37" s="298"/>
      <c r="AJ37" s="297"/>
      <c r="AK37" s="298"/>
      <c r="AL37" s="298"/>
      <c r="AM37" s="298"/>
      <c r="AN37" s="298"/>
      <c r="AO37" s="298"/>
      <c r="AP37" s="298"/>
      <c r="AQ37" s="298"/>
      <c r="AR37" s="298"/>
      <c r="AS37" s="298"/>
      <c r="AT37" s="298"/>
      <c r="AU37" s="297"/>
      <c r="AV37" s="298"/>
      <c r="AW37" s="298"/>
      <c r="AX37" s="298"/>
      <c r="AY37" s="298"/>
      <c r="AZ37" s="298"/>
      <c r="BA37" s="298"/>
      <c r="BB37" s="298"/>
      <c r="BC37" s="298"/>
      <c r="BD37" s="297"/>
      <c r="BE37" s="298"/>
      <c r="BF37" s="298"/>
      <c r="BG37" s="298"/>
      <c r="BH37" s="298"/>
      <c r="BI37" s="298"/>
      <c r="BJ37" s="298"/>
      <c r="BK37" s="298"/>
      <c r="BL37" s="298"/>
      <c r="BM37" s="230"/>
    </row>
    <row r="38" spans="1:65" ht="19.5" customHeight="1">
      <c r="A38" s="41"/>
      <c r="B38" s="296"/>
      <c r="C38" s="297"/>
      <c r="D38" s="298"/>
      <c r="E38" s="298"/>
      <c r="F38" s="298"/>
      <c r="G38" s="298"/>
      <c r="H38" s="298"/>
      <c r="I38" s="298"/>
      <c r="J38" s="298"/>
      <c r="K38" s="298"/>
      <c r="L38" s="298"/>
      <c r="M38" s="298"/>
      <c r="N38" s="297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7"/>
      <c r="Z38" s="298"/>
      <c r="AA38" s="298"/>
      <c r="AB38" s="298"/>
      <c r="AC38" s="298"/>
      <c r="AD38" s="298"/>
      <c r="AE38" s="298"/>
      <c r="AF38" s="298"/>
      <c r="AG38" s="298"/>
      <c r="AH38" s="298"/>
      <c r="AI38" s="298"/>
      <c r="AJ38" s="297"/>
      <c r="AK38" s="298"/>
      <c r="AL38" s="298"/>
      <c r="AM38" s="298"/>
      <c r="AN38" s="298"/>
      <c r="AO38" s="298"/>
      <c r="AP38" s="298"/>
      <c r="AQ38" s="298"/>
      <c r="AR38" s="298"/>
      <c r="AS38" s="298"/>
      <c r="AT38" s="298"/>
      <c r="AU38" s="297"/>
      <c r="AV38" s="298"/>
      <c r="AW38" s="298"/>
      <c r="AX38" s="298"/>
      <c r="AY38" s="298"/>
      <c r="AZ38" s="298"/>
      <c r="BA38" s="298"/>
      <c r="BB38" s="298"/>
      <c r="BC38" s="298"/>
      <c r="BD38" s="297"/>
      <c r="BE38" s="298"/>
      <c r="BF38" s="298"/>
      <c r="BG38" s="298"/>
      <c r="BH38" s="298"/>
      <c r="BI38" s="298"/>
      <c r="BJ38" s="298"/>
      <c r="BK38" s="298"/>
      <c r="BL38" s="298"/>
      <c r="BM38" s="230"/>
    </row>
    <row r="39" spans="1:65" ht="19.5" customHeight="1">
      <c r="A39" s="41"/>
      <c r="B39" s="296"/>
      <c r="C39" s="297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7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7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7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7"/>
      <c r="AV39" s="298"/>
      <c r="AW39" s="298"/>
      <c r="AX39" s="298"/>
      <c r="AY39" s="298"/>
      <c r="AZ39" s="298"/>
      <c r="BA39" s="298"/>
      <c r="BB39" s="298"/>
      <c r="BC39" s="298"/>
      <c r="BD39" s="297"/>
      <c r="BE39" s="298"/>
      <c r="BF39" s="298"/>
      <c r="BG39" s="298"/>
      <c r="BH39" s="298"/>
      <c r="BI39" s="298"/>
      <c r="BJ39" s="298"/>
      <c r="BK39" s="298"/>
      <c r="BL39" s="298"/>
      <c r="BM39" s="230"/>
    </row>
    <row r="40" spans="1:65" ht="19.5" customHeight="1">
      <c r="A40" s="41"/>
      <c r="B40" s="296"/>
      <c r="C40" s="297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7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7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7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7"/>
      <c r="AV40" s="298"/>
      <c r="AW40" s="298"/>
      <c r="AX40" s="298"/>
      <c r="AY40" s="298"/>
      <c r="AZ40" s="298"/>
      <c r="BA40" s="298"/>
      <c r="BB40" s="298"/>
      <c r="BC40" s="298"/>
      <c r="BD40" s="297"/>
      <c r="BE40" s="298"/>
      <c r="BF40" s="298"/>
      <c r="BG40" s="298"/>
      <c r="BH40" s="298"/>
      <c r="BI40" s="298"/>
      <c r="BJ40" s="298"/>
      <c r="BK40" s="298"/>
      <c r="BL40" s="298"/>
      <c r="BM40" s="230"/>
    </row>
    <row r="41" spans="1:65" ht="19.5" customHeight="1">
      <c r="A41" s="41"/>
      <c r="B41" s="296"/>
      <c r="C41" s="297"/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7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7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7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7"/>
      <c r="AV41" s="298"/>
      <c r="AW41" s="298"/>
      <c r="AX41" s="298"/>
      <c r="AY41" s="298"/>
      <c r="AZ41" s="298"/>
      <c r="BA41" s="298"/>
      <c r="BB41" s="298"/>
      <c r="BC41" s="298"/>
      <c r="BD41" s="297"/>
      <c r="BE41" s="298"/>
      <c r="BF41" s="298"/>
      <c r="BG41" s="298"/>
      <c r="BH41" s="298"/>
      <c r="BI41" s="298"/>
      <c r="BJ41" s="298"/>
      <c r="BK41" s="298"/>
      <c r="BL41" s="298"/>
      <c r="BM41" s="230"/>
    </row>
    <row r="42" spans="1:65" ht="19.5" customHeight="1">
      <c r="A42" s="41"/>
      <c r="B42" s="296"/>
      <c r="C42" s="297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7"/>
      <c r="O42" s="298"/>
      <c r="P42" s="298"/>
      <c r="Q42" s="298"/>
      <c r="R42" s="298"/>
      <c r="S42" s="298"/>
      <c r="T42" s="298"/>
      <c r="U42" s="298"/>
      <c r="V42" s="298"/>
      <c r="W42" s="298"/>
      <c r="X42" s="298"/>
      <c r="Y42" s="297"/>
      <c r="Z42" s="298"/>
      <c r="AA42" s="298"/>
      <c r="AB42" s="298"/>
      <c r="AC42" s="298"/>
      <c r="AD42" s="298"/>
      <c r="AE42" s="298"/>
      <c r="AF42" s="298"/>
      <c r="AG42" s="298"/>
      <c r="AH42" s="298"/>
      <c r="AI42" s="298"/>
      <c r="AJ42" s="297"/>
      <c r="AK42" s="298"/>
      <c r="AL42" s="298"/>
      <c r="AM42" s="298"/>
      <c r="AN42" s="298"/>
      <c r="AO42" s="298"/>
      <c r="AP42" s="298"/>
      <c r="AQ42" s="298"/>
      <c r="AR42" s="298"/>
      <c r="AS42" s="298"/>
      <c r="AT42" s="298"/>
      <c r="AU42" s="297"/>
      <c r="AV42" s="298"/>
      <c r="AW42" s="298"/>
      <c r="AX42" s="298"/>
      <c r="AY42" s="298"/>
      <c r="AZ42" s="298"/>
      <c r="BA42" s="298"/>
      <c r="BB42" s="298"/>
      <c r="BC42" s="298"/>
      <c r="BD42" s="297"/>
      <c r="BE42" s="298"/>
      <c r="BF42" s="298"/>
      <c r="BG42" s="298"/>
      <c r="BH42" s="298"/>
      <c r="BI42" s="298"/>
      <c r="BJ42" s="298"/>
      <c r="BK42" s="298"/>
      <c r="BL42" s="298"/>
      <c r="BM42" s="230"/>
    </row>
    <row r="43" spans="1:65" ht="19.5" customHeight="1">
      <c r="A43" s="41"/>
      <c r="B43" s="296"/>
      <c r="C43" s="297"/>
      <c r="D43" s="298"/>
      <c r="E43" s="298"/>
      <c r="F43" s="298"/>
      <c r="G43" s="298"/>
      <c r="H43" s="298"/>
      <c r="I43" s="298"/>
      <c r="J43" s="298"/>
      <c r="K43" s="298"/>
      <c r="L43" s="298"/>
      <c r="M43" s="298"/>
      <c r="N43" s="297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7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7"/>
      <c r="AK43" s="298"/>
      <c r="AL43" s="298"/>
      <c r="AM43" s="298"/>
      <c r="AN43" s="298"/>
      <c r="AO43" s="298"/>
      <c r="AP43" s="298"/>
      <c r="AQ43" s="298"/>
      <c r="AR43" s="298"/>
      <c r="AS43" s="298"/>
      <c r="AT43" s="298"/>
      <c r="AU43" s="297"/>
      <c r="AV43" s="298"/>
      <c r="AW43" s="298"/>
      <c r="AX43" s="298"/>
      <c r="AY43" s="298"/>
      <c r="AZ43" s="298"/>
      <c r="BA43" s="298"/>
      <c r="BB43" s="298"/>
      <c r="BC43" s="298"/>
      <c r="BD43" s="297"/>
      <c r="BE43" s="298"/>
      <c r="BF43" s="298"/>
      <c r="BG43" s="298"/>
      <c r="BH43" s="298"/>
      <c r="BI43" s="298"/>
      <c r="BJ43" s="298"/>
      <c r="BK43" s="298"/>
      <c r="BL43" s="298"/>
      <c r="BM43" s="230"/>
    </row>
    <row r="44" spans="1:65" ht="19.5" customHeight="1">
      <c r="A44" s="41"/>
      <c r="B44" s="296"/>
      <c r="C44" s="297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7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7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7"/>
      <c r="AK44" s="298"/>
      <c r="AL44" s="298"/>
      <c r="AM44" s="298"/>
      <c r="AN44" s="298"/>
      <c r="AO44" s="298"/>
      <c r="AP44" s="298"/>
      <c r="AQ44" s="298"/>
      <c r="AR44" s="298"/>
      <c r="AS44" s="298"/>
      <c r="AT44" s="298"/>
      <c r="AU44" s="297"/>
      <c r="AV44" s="298"/>
      <c r="AW44" s="298"/>
      <c r="AX44" s="298"/>
      <c r="AY44" s="298"/>
      <c r="AZ44" s="298"/>
      <c r="BA44" s="298"/>
      <c r="BB44" s="298"/>
      <c r="BC44" s="298"/>
      <c r="BD44" s="297"/>
      <c r="BE44" s="298"/>
      <c r="BF44" s="298"/>
      <c r="BG44" s="298"/>
      <c r="BH44" s="298"/>
      <c r="BI44" s="298"/>
      <c r="BJ44" s="298"/>
      <c r="BK44" s="298"/>
      <c r="BL44" s="298"/>
      <c r="BM44" s="230"/>
    </row>
    <row r="45" spans="1:65" ht="19.5" customHeight="1">
      <c r="A45" s="41"/>
      <c r="B45" s="296"/>
      <c r="C45" s="297"/>
      <c r="D45" s="298"/>
      <c r="E45" s="298"/>
      <c r="F45" s="298"/>
      <c r="G45" s="298"/>
      <c r="H45" s="298"/>
      <c r="I45" s="298"/>
      <c r="J45" s="298"/>
      <c r="K45" s="298"/>
      <c r="L45" s="298"/>
      <c r="M45" s="298"/>
      <c r="N45" s="297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7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7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7"/>
      <c r="AV45" s="298"/>
      <c r="AW45" s="298"/>
      <c r="AX45" s="298"/>
      <c r="AY45" s="298"/>
      <c r="AZ45" s="298"/>
      <c r="BA45" s="298"/>
      <c r="BB45" s="298"/>
      <c r="BC45" s="298"/>
      <c r="BD45" s="297"/>
      <c r="BE45" s="298"/>
      <c r="BF45" s="298"/>
      <c r="BG45" s="298"/>
      <c r="BH45" s="298"/>
      <c r="BI45" s="298"/>
      <c r="BJ45" s="298"/>
      <c r="BK45" s="298"/>
      <c r="BL45" s="298"/>
      <c r="BM45" s="230"/>
    </row>
    <row r="46" spans="1:65" ht="19.5" customHeight="1">
      <c r="A46" s="41"/>
      <c r="B46" s="296"/>
      <c r="C46" s="297"/>
      <c r="D46" s="298"/>
      <c r="E46" s="298"/>
      <c r="F46" s="298"/>
      <c r="G46" s="298"/>
      <c r="H46" s="298"/>
      <c r="I46" s="298"/>
      <c r="J46" s="298"/>
      <c r="K46" s="298"/>
      <c r="L46" s="298"/>
      <c r="M46" s="298"/>
      <c r="N46" s="297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7"/>
      <c r="Z46" s="298"/>
      <c r="AA46" s="298"/>
      <c r="AB46" s="298"/>
      <c r="AC46" s="298"/>
      <c r="AD46" s="298"/>
      <c r="AE46" s="298"/>
      <c r="AF46" s="298"/>
      <c r="AG46" s="298"/>
      <c r="AH46" s="298"/>
      <c r="AI46" s="298"/>
      <c r="AJ46" s="297"/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7"/>
      <c r="AV46" s="298"/>
      <c r="AW46" s="298"/>
      <c r="AX46" s="298"/>
      <c r="AY46" s="298"/>
      <c r="AZ46" s="298"/>
      <c r="BA46" s="298"/>
      <c r="BB46" s="298"/>
      <c r="BC46" s="298"/>
      <c r="BD46" s="297"/>
      <c r="BE46" s="298"/>
      <c r="BF46" s="298"/>
      <c r="BG46" s="298"/>
      <c r="BH46" s="298"/>
      <c r="BI46" s="298"/>
      <c r="BJ46" s="298"/>
      <c r="BK46" s="298"/>
      <c r="BL46" s="298"/>
      <c r="BM46" s="230"/>
    </row>
    <row r="47" spans="1:65" ht="19.5" customHeight="1">
      <c r="A47" s="41"/>
      <c r="B47" s="296"/>
      <c r="C47" s="297"/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7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7"/>
      <c r="Z47" s="298"/>
      <c r="AA47" s="298"/>
      <c r="AB47" s="298"/>
      <c r="AC47" s="298"/>
      <c r="AD47" s="298"/>
      <c r="AE47" s="298"/>
      <c r="AF47" s="298"/>
      <c r="AG47" s="298"/>
      <c r="AH47" s="298"/>
      <c r="AI47" s="298"/>
      <c r="AJ47" s="297"/>
      <c r="AK47" s="298"/>
      <c r="AL47" s="298"/>
      <c r="AM47" s="298"/>
      <c r="AN47" s="298"/>
      <c r="AO47" s="298"/>
      <c r="AP47" s="298"/>
      <c r="AQ47" s="298"/>
      <c r="AR47" s="298"/>
      <c r="AS47" s="298"/>
      <c r="AT47" s="298"/>
      <c r="AU47" s="297"/>
      <c r="AV47" s="298"/>
      <c r="AW47" s="298"/>
      <c r="AX47" s="298"/>
      <c r="AY47" s="298"/>
      <c r="AZ47" s="298"/>
      <c r="BA47" s="298"/>
      <c r="BB47" s="298"/>
      <c r="BC47" s="298"/>
      <c r="BD47" s="297"/>
      <c r="BE47" s="298"/>
      <c r="BF47" s="298"/>
      <c r="BG47" s="298"/>
      <c r="BH47" s="298"/>
      <c r="BI47" s="298"/>
      <c r="BJ47" s="298"/>
      <c r="BK47" s="298"/>
      <c r="BL47" s="298"/>
      <c r="BM47" s="230"/>
    </row>
    <row r="48" spans="1:65" ht="19.5" customHeight="1">
      <c r="A48" s="41"/>
      <c r="B48" s="296"/>
      <c r="C48" s="297"/>
      <c r="D48" s="298"/>
      <c r="E48" s="298"/>
      <c r="F48" s="298"/>
      <c r="G48" s="298"/>
      <c r="H48" s="298"/>
      <c r="I48" s="298"/>
      <c r="J48" s="298"/>
      <c r="K48" s="298"/>
      <c r="L48" s="298"/>
      <c r="M48" s="298"/>
      <c r="N48" s="297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7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7"/>
      <c r="AK48" s="298"/>
      <c r="AL48" s="298"/>
      <c r="AM48" s="298"/>
      <c r="AN48" s="298"/>
      <c r="AO48" s="298"/>
      <c r="AP48" s="298"/>
      <c r="AQ48" s="298"/>
      <c r="AR48" s="298"/>
      <c r="AS48" s="298"/>
      <c r="AT48" s="298"/>
      <c r="AU48" s="297"/>
      <c r="AV48" s="298"/>
      <c r="AW48" s="298"/>
      <c r="AX48" s="298"/>
      <c r="AY48" s="298"/>
      <c r="AZ48" s="298"/>
      <c r="BA48" s="298"/>
      <c r="BB48" s="298"/>
      <c r="BC48" s="298"/>
      <c r="BD48" s="297"/>
      <c r="BE48" s="298"/>
      <c r="BF48" s="298"/>
      <c r="BG48" s="298"/>
      <c r="BH48" s="298"/>
      <c r="BI48" s="298"/>
      <c r="BJ48" s="298"/>
      <c r="BK48" s="298"/>
      <c r="BL48" s="298"/>
      <c r="BM48" s="230"/>
    </row>
    <row r="49" spans="1:65" ht="19.5" customHeight="1">
      <c r="A49" s="41"/>
      <c r="B49" s="296"/>
      <c r="C49" s="297"/>
      <c r="D49" s="298"/>
      <c r="E49" s="298"/>
      <c r="F49" s="298"/>
      <c r="G49" s="298"/>
      <c r="H49" s="298"/>
      <c r="I49" s="298"/>
      <c r="J49" s="298"/>
      <c r="K49" s="298"/>
      <c r="L49" s="298"/>
      <c r="M49" s="298"/>
      <c r="N49" s="297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7"/>
      <c r="Z49" s="298"/>
      <c r="AA49" s="298"/>
      <c r="AB49" s="298"/>
      <c r="AC49" s="298"/>
      <c r="AD49" s="298"/>
      <c r="AE49" s="298"/>
      <c r="AF49" s="298"/>
      <c r="AG49" s="298"/>
      <c r="AH49" s="298"/>
      <c r="AI49" s="298"/>
      <c r="AJ49" s="297"/>
      <c r="AK49" s="298"/>
      <c r="AL49" s="298"/>
      <c r="AM49" s="298"/>
      <c r="AN49" s="298"/>
      <c r="AO49" s="298"/>
      <c r="AP49" s="298"/>
      <c r="AQ49" s="298"/>
      <c r="AR49" s="298"/>
      <c r="AS49" s="298"/>
      <c r="AT49" s="298"/>
      <c r="AU49" s="297"/>
      <c r="AV49" s="298"/>
      <c r="AW49" s="298"/>
      <c r="AX49" s="298"/>
      <c r="AY49" s="298"/>
      <c r="AZ49" s="298"/>
      <c r="BA49" s="298"/>
      <c r="BB49" s="298"/>
      <c r="BC49" s="298"/>
      <c r="BD49" s="297"/>
      <c r="BE49" s="298"/>
      <c r="BF49" s="298"/>
      <c r="BG49" s="298"/>
      <c r="BH49" s="298"/>
      <c r="BI49" s="298"/>
      <c r="BJ49" s="298"/>
      <c r="BK49" s="298"/>
      <c r="BL49" s="298"/>
      <c r="BM49" s="230"/>
    </row>
    <row r="50" spans="1:65" ht="19.5" customHeight="1">
      <c r="A50" s="41"/>
      <c r="B50" s="296"/>
      <c r="C50" s="297"/>
      <c r="D50" s="298"/>
      <c r="E50" s="298"/>
      <c r="F50" s="298"/>
      <c r="G50" s="298"/>
      <c r="H50" s="298"/>
      <c r="I50" s="298"/>
      <c r="J50" s="298"/>
      <c r="K50" s="298"/>
      <c r="L50" s="298"/>
      <c r="M50" s="298"/>
      <c r="N50" s="297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7"/>
      <c r="Z50" s="298"/>
      <c r="AA50" s="298"/>
      <c r="AB50" s="298"/>
      <c r="AC50" s="298"/>
      <c r="AD50" s="298"/>
      <c r="AE50" s="298"/>
      <c r="AF50" s="298"/>
      <c r="AG50" s="298"/>
      <c r="AH50" s="298"/>
      <c r="AI50" s="298"/>
      <c r="AJ50" s="297"/>
      <c r="AK50" s="298"/>
      <c r="AL50" s="298"/>
      <c r="AM50" s="298"/>
      <c r="AN50" s="298"/>
      <c r="AO50" s="298"/>
      <c r="AP50" s="298"/>
      <c r="AQ50" s="298"/>
      <c r="AR50" s="298"/>
      <c r="AS50" s="298"/>
      <c r="AT50" s="298"/>
      <c r="AU50" s="297"/>
      <c r="AV50" s="298"/>
      <c r="AW50" s="298"/>
      <c r="AX50" s="298"/>
      <c r="AY50" s="298"/>
      <c r="AZ50" s="298"/>
      <c r="BA50" s="298"/>
      <c r="BB50" s="298"/>
      <c r="BC50" s="298"/>
      <c r="BD50" s="297"/>
      <c r="BE50" s="298"/>
      <c r="BF50" s="298"/>
      <c r="BG50" s="298"/>
      <c r="BH50" s="298"/>
      <c r="BI50" s="298"/>
      <c r="BJ50" s="298"/>
      <c r="BK50" s="298"/>
      <c r="BL50" s="298"/>
      <c r="BM50" s="230"/>
    </row>
    <row r="51" spans="1:65" ht="19.5" customHeight="1">
      <c r="A51" s="41"/>
      <c r="B51" s="296"/>
      <c r="C51" s="297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7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7"/>
      <c r="Z51" s="298"/>
      <c r="AA51" s="298"/>
      <c r="AB51" s="298"/>
      <c r="AC51" s="298"/>
      <c r="AD51" s="298"/>
      <c r="AE51" s="298"/>
      <c r="AF51" s="298"/>
      <c r="AG51" s="298"/>
      <c r="AH51" s="298"/>
      <c r="AI51" s="298"/>
      <c r="AJ51" s="297"/>
      <c r="AK51" s="298"/>
      <c r="AL51" s="298"/>
      <c r="AM51" s="298"/>
      <c r="AN51" s="298"/>
      <c r="AO51" s="298"/>
      <c r="AP51" s="298"/>
      <c r="AQ51" s="298"/>
      <c r="AR51" s="298"/>
      <c r="AS51" s="298"/>
      <c r="AT51" s="298"/>
      <c r="AU51" s="297"/>
      <c r="AV51" s="298"/>
      <c r="AW51" s="298"/>
      <c r="AX51" s="298"/>
      <c r="AY51" s="298"/>
      <c r="AZ51" s="298"/>
      <c r="BA51" s="298"/>
      <c r="BB51" s="298"/>
      <c r="BC51" s="298"/>
      <c r="BD51" s="297"/>
      <c r="BE51" s="298"/>
      <c r="BF51" s="298"/>
      <c r="BG51" s="298"/>
      <c r="BH51" s="298"/>
      <c r="BI51" s="298"/>
      <c r="BJ51" s="298"/>
      <c r="BK51" s="298"/>
      <c r="BL51" s="298"/>
      <c r="BM51" s="230"/>
    </row>
    <row r="52" spans="1:65" ht="19.5" customHeight="1">
      <c r="A52" s="41"/>
      <c r="B52" s="296"/>
      <c r="C52" s="297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7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7"/>
      <c r="Z52" s="298"/>
      <c r="AA52" s="298"/>
      <c r="AB52" s="298"/>
      <c r="AC52" s="298"/>
      <c r="AD52" s="298"/>
      <c r="AE52" s="298"/>
      <c r="AF52" s="298"/>
      <c r="AG52" s="298"/>
      <c r="AH52" s="298"/>
      <c r="AI52" s="298"/>
      <c r="AJ52" s="297"/>
      <c r="AK52" s="298"/>
      <c r="AL52" s="298"/>
      <c r="AM52" s="298"/>
      <c r="AN52" s="298"/>
      <c r="AO52" s="298"/>
      <c r="AP52" s="298"/>
      <c r="AQ52" s="298"/>
      <c r="AR52" s="298"/>
      <c r="AS52" s="298"/>
      <c r="AT52" s="298"/>
      <c r="AU52" s="297"/>
      <c r="AV52" s="298"/>
      <c r="AW52" s="298"/>
      <c r="AX52" s="298"/>
      <c r="AY52" s="298"/>
      <c r="AZ52" s="298"/>
      <c r="BA52" s="298"/>
      <c r="BB52" s="298"/>
      <c r="BC52" s="298"/>
      <c r="BD52" s="297"/>
      <c r="BE52" s="298"/>
      <c r="BF52" s="298"/>
      <c r="BG52" s="298"/>
      <c r="BH52" s="298"/>
      <c r="BI52" s="298"/>
      <c r="BJ52" s="298"/>
      <c r="BK52" s="298"/>
      <c r="BL52" s="298"/>
      <c r="BM52" s="230"/>
    </row>
    <row r="53" spans="1:65" ht="19.5" customHeight="1">
      <c r="A53" s="41"/>
      <c r="B53" s="296"/>
      <c r="C53" s="297"/>
      <c r="D53" s="298"/>
      <c r="E53" s="298"/>
      <c r="F53" s="298"/>
      <c r="G53" s="298"/>
      <c r="H53" s="298"/>
      <c r="I53" s="298"/>
      <c r="J53" s="298"/>
      <c r="K53" s="298"/>
      <c r="L53" s="298"/>
      <c r="M53" s="298"/>
      <c r="N53" s="297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7"/>
      <c r="Z53" s="298"/>
      <c r="AA53" s="298"/>
      <c r="AB53" s="298"/>
      <c r="AC53" s="298"/>
      <c r="AD53" s="298"/>
      <c r="AE53" s="298"/>
      <c r="AF53" s="298"/>
      <c r="AG53" s="298"/>
      <c r="AH53" s="298"/>
      <c r="AI53" s="298"/>
      <c r="AJ53" s="297"/>
      <c r="AK53" s="298"/>
      <c r="AL53" s="298"/>
      <c r="AM53" s="298"/>
      <c r="AN53" s="298"/>
      <c r="AO53" s="298"/>
      <c r="AP53" s="298"/>
      <c r="AQ53" s="298"/>
      <c r="AR53" s="298"/>
      <c r="AS53" s="298"/>
      <c r="AT53" s="298"/>
      <c r="AU53" s="297"/>
      <c r="AV53" s="298"/>
      <c r="AW53" s="298"/>
      <c r="AX53" s="298"/>
      <c r="AY53" s="298"/>
      <c r="AZ53" s="298"/>
      <c r="BA53" s="298"/>
      <c r="BB53" s="298"/>
      <c r="BC53" s="298"/>
      <c r="BD53" s="297"/>
      <c r="BE53" s="298"/>
      <c r="BF53" s="298"/>
      <c r="BG53" s="298"/>
      <c r="BH53" s="298"/>
      <c r="BI53" s="298"/>
      <c r="BJ53" s="298"/>
      <c r="BK53" s="298"/>
      <c r="BL53" s="298"/>
      <c r="BM53" s="230"/>
    </row>
    <row r="54" spans="1:65" ht="19.5" customHeight="1">
      <c r="A54" s="41"/>
      <c r="B54" s="296"/>
      <c r="C54" s="297"/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7"/>
      <c r="O54" s="298"/>
      <c r="P54" s="298"/>
      <c r="Q54" s="298"/>
      <c r="R54" s="298"/>
      <c r="S54" s="298"/>
      <c r="T54" s="298"/>
      <c r="U54" s="298"/>
      <c r="V54" s="298"/>
      <c r="W54" s="298"/>
      <c r="X54" s="298"/>
      <c r="Y54" s="297"/>
      <c r="Z54" s="298"/>
      <c r="AA54" s="298"/>
      <c r="AB54" s="298"/>
      <c r="AC54" s="298"/>
      <c r="AD54" s="298"/>
      <c r="AE54" s="298"/>
      <c r="AF54" s="298"/>
      <c r="AG54" s="298"/>
      <c r="AH54" s="298"/>
      <c r="AI54" s="298"/>
      <c r="AJ54" s="297"/>
      <c r="AK54" s="298"/>
      <c r="AL54" s="298"/>
      <c r="AM54" s="298"/>
      <c r="AN54" s="298"/>
      <c r="AO54" s="298"/>
      <c r="AP54" s="298"/>
      <c r="AQ54" s="298"/>
      <c r="AR54" s="298"/>
      <c r="AS54" s="298"/>
      <c r="AT54" s="298"/>
      <c r="AU54" s="297"/>
      <c r="AV54" s="298"/>
      <c r="AW54" s="298"/>
      <c r="AX54" s="298"/>
      <c r="AY54" s="298"/>
      <c r="AZ54" s="298"/>
      <c r="BA54" s="298"/>
      <c r="BB54" s="298"/>
      <c r="BC54" s="298"/>
      <c r="BD54" s="297"/>
      <c r="BE54" s="298"/>
      <c r="BF54" s="298"/>
      <c r="BG54" s="298"/>
      <c r="BH54" s="298"/>
      <c r="BI54" s="298"/>
      <c r="BJ54" s="298"/>
      <c r="BK54" s="298"/>
      <c r="BL54" s="298"/>
      <c r="BM54" s="230"/>
    </row>
    <row r="55" spans="1:65" ht="19.5" customHeight="1">
      <c r="A55" s="41"/>
      <c r="B55" s="296"/>
      <c r="C55" s="297"/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7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7"/>
      <c r="Z55" s="298"/>
      <c r="AA55" s="298"/>
      <c r="AB55" s="298"/>
      <c r="AC55" s="298"/>
      <c r="AD55" s="298"/>
      <c r="AE55" s="298"/>
      <c r="AF55" s="298"/>
      <c r="AG55" s="298"/>
      <c r="AH55" s="298"/>
      <c r="AI55" s="298"/>
      <c r="AJ55" s="297"/>
      <c r="AK55" s="298"/>
      <c r="AL55" s="298"/>
      <c r="AM55" s="298"/>
      <c r="AN55" s="298"/>
      <c r="AO55" s="298"/>
      <c r="AP55" s="298"/>
      <c r="AQ55" s="298"/>
      <c r="AR55" s="298"/>
      <c r="AS55" s="298"/>
      <c r="AT55" s="298"/>
      <c r="AU55" s="297"/>
      <c r="AV55" s="298"/>
      <c r="AW55" s="298"/>
      <c r="AX55" s="298"/>
      <c r="AY55" s="298"/>
      <c r="AZ55" s="298"/>
      <c r="BA55" s="298"/>
      <c r="BB55" s="298"/>
      <c r="BC55" s="298"/>
      <c r="BD55" s="297"/>
      <c r="BE55" s="298"/>
      <c r="BF55" s="298"/>
      <c r="BG55" s="298"/>
      <c r="BH55" s="298"/>
      <c r="BI55" s="298"/>
      <c r="BJ55" s="298"/>
      <c r="BK55" s="298"/>
      <c r="BL55" s="298"/>
      <c r="BM55" s="230"/>
    </row>
    <row r="56" spans="1:65" ht="19.5" customHeight="1">
      <c r="A56" s="41"/>
      <c r="B56" s="296"/>
      <c r="C56" s="297"/>
      <c r="D56" s="298"/>
      <c r="E56" s="298"/>
      <c r="F56" s="298"/>
      <c r="G56" s="298"/>
      <c r="H56" s="298"/>
      <c r="I56" s="298"/>
      <c r="J56" s="298"/>
      <c r="K56" s="298"/>
      <c r="L56" s="298"/>
      <c r="M56" s="298"/>
      <c r="N56" s="297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7"/>
      <c r="Z56" s="298"/>
      <c r="AA56" s="298"/>
      <c r="AB56" s="298"/>
      <c r="AC56" s="298"/>
      <c r="AD56" s="298"/>
      <c r="AE56" s="298"/>
      <c r="AF56" s="298"/>
      <c r="AG56" s="298"/>
      <c r="AH56" s="298"/>
      <c r="AI56" s="298"/>
      <c r="AJ56" s="297"/>
      <c r="AK56" s="298"/>
      <c r="AL56" s="298"/>
      <c r="AM56" s="298"/>
      <c r="AN56" s="298"/>
      <c r="AO56" s="298"/>
      <c r="AP56" s="298"/>
      <c r="AQ56" s="298"/>
      <c r="AR56" s="298"/>
      <c r="AS56" s="298"/>
      <c r="AT56" s="298"/>
      <c r="AU56" s="297"/>
      <c r="AV56" s="298"/>
      <c r="AW56" s="298"/>
      <c r="AX56" s="298"/>
      <c r="AY56" s="298"/>
      <c r="AZ56" s="298"/>
      <c r="BA56" s="298"/>
      <c r="BB56" s="298"/>
      <c r="BC56" s="298"/>
      <c r="BD56" s="297"/>
      <c r="BE56" s="298"/>
      <c r="BF56" s="298"/>
      <c r="BG56" s="298"/>
      <c r="BH56" s="298"/>
      <c r="BI56" s="298"/>
      <c r="BJ56" s="298"/>
      <c r="BK56" s="298"/>
      <c r="BL56" s="298"/>
      <c r="BM56" s="230"/>
    </row>
    <row r="57" spans="1:65" ht="19.5" customHeight="1">
      <c r="A57" s="41"/>
      <c r="B57" s="296"/>
      <c r="C57" s="297"/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7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7"/>
      <c r="Z57" s="298"/>
      <c r="AA57" s="298"/>
      <c r="AB57" s="298"/>
      <c r="AC57" s="298"/>
      <c r="AD57" s="298"/>
      <c r="AE57" s="298"/>
      <c r="AF57" s="298"/>
      <c r="AG57" s="298"/>
      <c r="AH57" s="298"/>
      <c r="AI57" s="298"/>
      <c r="AJ57" s="297"/>
      <c r="AK57" s="298"/>
      <c r="AL57" s="298"/>
      <c r="AM57" s="298"/>
      <c r="AN57" s="298"/>
      <c r="AO57" s="298"/>
      <c r="AP57" s="298"/>
      <c r="AQ57" s="298"/>
      <c r="AR57" s="298"/>
      <c r="AS57" s="298"/>
      <c r="AT57" s="298"/>
      <c r="AU57" s="297"/>
      <c r="AV57" s="298"/>
      <c r="AW57" s="298"/>
      <c r="AX57" s="298"/>
      <c r="AY57" s="298"/>
      <c r="AZ57" s="298"/>
      <c r="BA57" s="298"/>
      <c r="BB57" s="298"/>
      <c r="BC57" s="298"/>
      <c r="BD57" s="297"/>
      <c r="BE57" s="298"/>
      <c r="BF57" s="298"/>
      <c r="BG57" s="298"/>
      <c r="BH57" s="298"/>
      <c r="BI57" s="298"/>
      <c r="BJ57" s="298"/>
      <c r="BK57" s="298"/>
      <c r="BL57" s="298"/>
      <c r="BM57" s="230"/>
    </row>
    <row r="58" spans="1:65" ht="19.5" customHeight="1">
      <c r="A58" s="41"/>
      <c r="B58" s="296"/>
      <c r="C58" s="297"/>
      <c r="D58" s="298"/>
      <c r="E58" s="298"/>
      <c r="F58" s="298"/>
      <c r="G58" s="298"/>
      <c r="H58" s="298"/>
      <c r="I58" s="298"/>
      <c r="J58" s="298"/>
      <c r="K58" s="298"/>
      <c r="L58" s="298"/>
      <c r="M58" s="298"/>
      <c r="N58" s="297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7"/>
      <c r="Z58" s="298"/>
      <c r="AA58" s="298"/>
      <c r="AB58" s="298"/>
      <c r="AC58" s="298"/>
      <c r="AD58" s="298"/>
      <c r="AE58" s="298"/>
      <c r="AF58" s="298"/>
      <c r="AG58" s="298"/>
      <c r="AH58" s="298"/>
      <c r="AI58" s="298"/>
      <c r="AJ58" s="297"/>
      <c r="AK58" s="298"/>
      <c r="AL58" s="298"/>
      <c r="AM58" s="298"/>
      <c r="AN58" s="298"/>
      <c r="AO58" s="298"/>
      <c r="AP58" s="298"/>
      <c r="AQ58" s="298"/>
      <c r="AR58" s="298"/>
      <c r="AS58" s="298"/>
      <c r="AT58" s="298"/>
      <c r="AU58" s="297"/>
      <c r="AV58" s="298"/>
      <c r="AW58" s="298"/>
      <c r="AX58" s="298"/>
      <c r="AY58" s="298"/>
      <c r="AZ58" s="298"/>
      <c r="BA58" s="298"/>
      <c r="BB58" s="298"/>
      <c r="BC58" s="298"/>
      <c r="BD58" s="297"/>
      <c r="BE58" s="298"/>
      <c r="BF58" s="298"/>
      <c r="BG58" s="298"/>
      <c r="BH58" s="298"/>
      <c r="BI58" s="298"/>
      <c r="BJ58" s="298"/>
      <c r="BK58" s="298"/>
      <c r="BL58" s="298"/>
      <c r="BM58" s="230"/>
    </row>
    <row r="59" spans="1:65" ht="19.5" customHeight="1">
      <c r="A59" s="41"/>
      <c r="B59" s="296"/>
      <c r="C59" s="297"/>
      <c r="D59" s="298"/>
      <c r="E59" s="298"/>
      <c r="F59" s="298"/>
      <c r="G59" s="298"/>
      <c r="H59" s="298"/>
      <c r="I59" s="298"/>
      <c r="J59" s="298"/>
      <c r="K59" s="298"/>
      <c r="L59" s="298"/>
      <c r="M59" s="298"/>
      <c r="N59" s="297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7"/>
      <c r="Z59" s="298"/>
      <c r="AA59" s="298"/>
      <c r="AB59" s="298"/>
      <c r="AC59" s="298"/>
      <c r="AD59" s="298"/>
      <c r="AE59" s="298"/>
      <c r="AF59" s="298"/>
      <c r="AG59" s="298"/>
      <c r="AH59" s="298"/>
      <c r="AI59" s="298"/>
      <c r="AJ59" s="297"/>
      <c r="AK59" s="298"/>
      <c r="AL59" s="298"/>
      <c r="AM59" s="298"/>
      <c r="AN59" s="298"/>
      <c r="AO59" s="298"/>
      <c r="AP59" s="298"/>
      <c r="AQ59" s="298"/>
      <c r="AR59" s="298"/>
      <c r="AS59" s="298"/>
      <c r="AT59" s="298"/>
      <c r="AU59" s="297"/>
      <c r="AV59" s="298"/>
      <c r="AW59" s="298"/>
      <c r="AX59" s="298"/>
      <c r="AY59" s="298"/>
      <c r="AZ59" s="298"/>
      <c r="BA59" s="298"/>
      <c r="BB59" s="298"/>
      <c r="BC59" s="298"/>
      <c r="BD59" s="297"/>
      <c r="BE59" s="298"/>
      <c r="BF59" s="298"/>
      <c r="BG59" s="298"/>
      <c r="BH59" s="298"/>
      <c r="BI59" s="298"/>
      <c r="BJ59" s="298"/>
      <c r="BK59" s="298"/>
      <c r="BL59" s="298"/>
      <c r="BM59" s="230"/>
    </row>
    <row r="60" spans="1:65" ht="19.5" customHeight="1">
      <c r="A60" s="41"/>
      <c r="B60" s="296"/>
      <c r="C60" s="297"/>
      <c r="D60" s="298"/>
      <c r="E60" s="298"/>
      <c r="F60" s="298"/>
      <c r="G60" s="298"/>
      <c r="H60" s="298"/>
      <c r="I60" s="298"/>
      <c r="J60" s="298"/>
      <c r="K60" s="298"/>
      <c r="L60" s="298"/>
      <c r="M60" s="298"/>
      <c r="N60" s="297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7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7"/>
      <c r="AK60" s="298"/>
      <c r="AL60" s="298"/>
      <c r="AM60" s="298"/>
      <c r="AN60" s="298"/>
      <c r="AO60" s="298"/>
      <c r="AP60" s="298"/>
      <c r="AQ60" s="298"/>
      <c r="AR60" s="298"/>
      <c r="AS60" s="298"/>
      <c r="AT60" s="298"/>
      <c r="AU60" s="297"/>
      <c r="AV60" s="298"/>
      <c r="AW60" s="298"/>
      <c r="AX60" s="298"/>
      <c r="AY60" s="298"/>
      <c r="AZ60" s="298"/>
      <c r="BA60" s="298"/>
      <c r="BB60" s="298"/>
      <c r="BC60" s="298"/>
      <c r="BD60" s="297"/>
      <c r="BE60" s="298"/>
      <c r="BF60" s="298"/>
      <c r="BG60" s="298"/>
      <c r="BH60" s="298"/>
      <c r="BI60" s="298"/>
      <c r="BJ60" s="298"/>
      <c r="BK60" s="298"/>
      <c r="BL60" s="298"/>
      <c r="BM60" s="230"/>
    </row>
    <row r="61" spans="1:65" ht="19.5" customHeight="1">
      <c r="A61" s="41"/>
      <c r="B61" s="296"/>
      <c r="C61" s="297"/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7"/>
      <c r="O61" s="298"/>
      <c r="P61" s="298"/>
      <c r="Q61" s="298"/>
      <c r="R61" s="298"/>
      <c r="S61" s="298"/>
      <c r="T61" s="298"/>
      <c r="U61" s="298"/>
      <c r="V61" s="298"/>
      <c r="W61" s="298"/>
      <c r="X61" s="298"/>
      <c r="Y61" s="297"/>
      <c r="Z61" s="298"/>
      <c r="AA61" s="298"/>
      <c r="AB61" s="298"/>
      <c r="AC61" s="298"/>
      <c r="AD61" s="298"/>
      <c r="AE61" s="298"/>
      <c r="AF61" s="298"/>
      <c r="AG61" s="298"/>
      <c r="AH61" s="298"/>
      <c r="AI61" s="298"/>
      <c r="AJ61" s="297"/>
      <c r="AK61" s="298"/>
      <c r="AL61" s="298"/>
      <c r="AM61" s="298"/>
      <c r="AN61" s="298"/>
      <c r="AO61" s="298"/>
      <c r="AP61" s="298"/>
      <c r="AQ61" s="298"/>
      <c r="AR61" s="298"/>
      <c r="AS61" s="298"/>
      <c r="AT61" s="298"/>
      <c r="AU61" s="297"/>
      <c r="AV61" s="298"/>
      <c r="AW61" s="298"/>
      <c r="AX61" s="298"/>
      <c r="AY61" s="298"/>
      <c r="AZ61" s="298"/>
      <c r="BA61" s="298"/>
      <c r="BB61" s="298"/>
      <c r="BC61" s="298"/>
      <c r="BD61" s="297"/>
      <c r="BE61" s="298"/>
      <c r="BF61" s="298"/>
      <c r="BG61" s="298"/>
      <c r="BH61" s="298"/>
      <c r="BI61" s="298"/>
      <c r="BJ61" s="298"/>
      <c r="BK61" s="298"/>
      <c r="BL61" s="298"/>
      <c r="BM61" s="230"/>
    </row>
    <row r="62" spans="1:65" ht="19.5" customHeight="1">
      <c r="A62" s="41"/>
      <c r="B62" s="296"/>
      <c r="C62" s="297"/>
      <c r="D62" s="298"/>
      <c r="E62" s="298"/>
      <c r="F62" s="298"/>
      <c r="G62" s="298"/>
      <c r="H62" s="298"/>
      <c r="I62" s="298"/>
      <c r="J62" s="298"/>
      <c r="K62" s="298"/>
      <c r="L62" s="298"/>
      <c r="M62" s="298"/>
      <c r="N62" s="297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7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7"/>
      <c r="AK62" s="298"/>
      <c r="AL62" s="298"/>
      <c r="AM62" s="298"/>
      <c r="AN62" s="298"/>
      <c r="AO62" s="298"/>
      <c r="AP62" s="298"/>
      <c r="AQ62" s="298"/>
      <c r="AR62" s="298"/>
      <c r="AS62" s="298"/>
      <c r="AT62" s="298"/>
      <c r="AU62" s="297"/>
      <c r="AV62" s="298"/>
      <c r="AW62" s="298"/>
      <c r="AX62" s="298"/>
      <c r="AY62" s="298"/>
      <c r="AZ62" s="298"/>
      <c r="BA62" s="298"/>
      <c r="BB62" s="298"/>
      <c r="BC62" s="298"/>
      <c r="BD62" s="297"/>
      <c r="BE62" s="298"/>
      <c r="BF62" s="298"/>
      <c r="BG62" s="298"/>
      <c r="BH62" s="298"/>
      <c r="BI62" s="298"/>
      <c r="BJ62" s="298"/>
      <c r="BK62" s="298"/>
      <c r="BL62" s="298"/>
      <c r="BM62" s="230"/>
    </row>
    <row r="63" spans="1:65" ht="19.5" customHeight="1">
      <c r="A63" s="41"/>
      <c r="B63" s="296"/>
      <c r="C63" s="297"/>
      <c r="D63" s="298"/>
      <c r="E63" s="298"/>
      <c r="F63" s="298"/>
      <c r="G63" s="298"/>
      <c r="H63" s="298"/>
      <c r="I63" s="298"/>
      <c r="J63" s="298"/>
      <c r="K63" s="298"/>
      <c r="L63" s="298"/>
      <c r="M63" s="298"/>
      <c r="N63" s="297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7"/>
      <c r="Z63" s="298"/>
      <c r="AA63" s="298"/>
      <c r="AB63" s="298"/>
      <c r="AC63" s="298"/>
      <c r="AD63" s="298"/>
      <c r="AE63" s="298"/>
      <c r="AF63" s="298"/>
      <c r="AG63" s="298"/>
      <c r="AH63" s="298"/>
      <c r="AI63" s="298"/>
      <c r="AJ63" s="297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7"/>
      <c r="AV63" s="298"/>
      <c r="AW63" s="298"/>
      <c r="AX63" s="298"/>
      <c r="AY63" s="298"/>
      <c r="AZ63" s="298"/>
      <c r="BA63" s="298"/>
      <c r="BB63" s="298"/>
      <c r="BC63" s="298"/>
      <c r="BD63" s="297"/>
      <c r="BE63" s="298"/>
      <c r="BF63" s="298"/>
      <c r="BG63" s="298"/>
      <c r="BH63" s="298"/>
      <c r="BI63" s="298"/>
      <c r="BJ63" s="298"/>
      <c r="BK63" s="298"/>
      <c r="BL63" s="298"/>
      <c r="BM63" s="230"/>
    </row>
    <row r="64" spans="1:65" ht="19.5" customHeight="1">
      <c r="A64" s="41"/>
      <c r="B64" s="296"/>
      <c r="C64" s="297"/>
      <c r="D64" s="298"/>
      <c r="E64" s="298"/>
      <c r="F64" s="298"/>
      <c r="G64" s="298"/>
      <c r="H64" s="298"/>
      <c r="I64" s="298"/>
      <c r="J64" s="298"/>
      <c r="K64" s="298"/>
      <c r="L64" s="298"/>
      <c r="M64" s="298"/>
      <c r="N64" s="297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7"/>
      <c r="Z64" s="298"/>
      <c r="AA64" s="298"/>
      <c r="AB64" s="298"/>
      <c r="AC64" s="298"/>
      <c r="AD64" s="298"/>
      <c r="AE64" s="298"/>
      <c r="AF64" s="298"/>
      <c r="AG64" s="298"/>
      <c r="AH64" s="298"/>
      <c r="AI64" s="298"/>
      <c r="AJ64" s="297"/>
      <c r="AK64" s="298"/>
      <c r="AL64" s="298"/>
      <c r="AM64" s="298"/>
      <c r="AN64" s="298"/>
      <c r="AO64" s="298"/>
      <c r="AP64" s="298"/>
      <c r="AQ64" s="298"/>
      <c r="AR64" s="298"/>
      <c r="AS64" s="298"/>
      <c r="AT64" s="298"/>
      <c r="AU64" s="297"/>
      <c r="AV64" s="298"/>
      <c r="AW64" s="298"/>
      <c r="AX64" s="298"/>
      <c r="AY64" s="298"/>
      <c r="AZ64" s="298"/>
      <c r="BA64" s="298"/>
      <c r="BB64" s="298"/>
      <c r="BC64" s="298"/>
      <c r="BD64" s="297"/>
      <c r="BE64" s="298"/>
      <c r="BF64" s="298"/>
      <c r="BG64" s="298"/>
      <c r="BH64" s="298"/>
      <c r="BI64" s="298"/>
      <c r="BJ64" s="298"/>
      <c r="BK64" s="298"/>
      <c r="BL64" s="298"/>
      <c r="BM64" s="230"/>
    </row>
    <row r="65" spans="1:65" ht="19.5" customHeight="1">
      <c r="A65" s="41"/>
      <c r="B65" s="296"/>
      <c r="C65" s="297"/>
      <c r="D65" s="298"/>
      <c r="E65" s="298"/>
      <c r="F65" s="298"/>
      <c r="G65" s="298"/>
      <c r="H65" s="298"/>
      <c r="I65" s="298"/>
      <c r="J65" s="298"/>
      <c r="K65" s="298"/>
      <c r="L65" s="298"/>
      <c r="M65" s="298"/>
      <c r="N65" s="297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7"/>
      <c r="Z65" s="298"/>
      <c r="AA65" s="298"/>
      <c r="AB65" s="298"/>
      <c r="AC65" s="298"/>
      <c r="AD65" s="298"/>
      <c r="AE65" s="298"/>
      <c r="AF65" s="298"/>
      <c r="AG65" s="298"/>
      <c r="AH65" s="298"/>
      <c r="AI65" s="298"/>
      <c r="AJ65" s="297"/>
      <c r="AK65" s="298"/>
      <c r="AL65" s="298"/>
      <c r="AM65" s="298"/>
      <c r="AN65" s="298"/>
      <c r="AO65" s="298"/>
      <c r="AP65" s="298"/>
      <c r="AQ65" s="298"/>
      <c r="AR65" s="298"/>
      <c r="AS65" s="298"/>
      <c r="AT65" s="298"/>
      <c r="AU65" s="297"/>
      <c r="AV65" s="298"/>
      <c r="AW65" s="298"/>
      <c r="AX65" s="298"/>
      <c r="AY65" s="298"/>
      <c r="AZ65" s="298"/>
      <c r="BA65" s="298"/>
      <c r="BB65" s="298"/>
      <c r="BC65" s="298"/>
      <c r="BD65" s="297"/>
      <c r="BE65" s="298"/>
      <c r="BF65" s="298"/>
      <c r="BG65" s="298"/>
      <c r="BH65" s="298"/>
      <c r="BI65" s="298"/>
      <c r="BJ65" s="298"/>
      <c r="BK65" s="298"/>
      <c r="BL65" s="298"/>
      <c r="BM65" s="230"/>
    </row>
    <row r="66" spans="1:65" ht="19.5" customHeight="1">
      <c r="A66" s="41"/>
      <c r="B66" s="296"/>
      <c r="C66" s="297"/>
      <c r="D66" s="298"/>
      <c r="E66" s="298"/>
      <c r="F66" s="298"/>
      <c r="G66" s="298"/>
      <c r="H66" s="298"/>
      <c r="I66" s="298"/>
      <c r="J66" s="298"/>
      <c r="K66" s="298"/>
      <c r="L66" s="298"/>
      <c r="M66" s="298"/>
      <c r="N66" s="297"/>
      <c r="O66" s="298"/>
      <c r="P66" s="298"/>
      <c r="Q66" s="298"/>
      <c r="R66" s="298"/>
      <c r="S66" s="298"/>
      <c r="T66" s="298"/>
      <c r="U66" s="298"/>
      <c r="V66" s="298"/>
      <c r="W66" s="298"/>
      <c r="X66" s="298"/>
      <c r="Y66" s="297"/>
      <c r="Z66" s="298"/>
      <c r="AA66" s="298"/>
      <c r="AB66" s="298"/>
      <c r="AC66" s="298"/>
      <c r="AD66" s="298"/>
      <c r="AE66" s="298"/>
      <c r="AF66" s="298"/>
      <c r="AG66" s="298"/>
      <c r="AH66" s="298"/>
      <c r="AI66" s="298"/>
      <c r="AJ66" s="297"/>
      <c r="AK66" s="298"/>
      <c r="AL66" s="298"/>
      <c r="AM66" s="298"/>
      <c r="AN66" s="298"/>
      <c r="AO66" s="298"/>
      <c r="AP66" s="298"/>
      <c r="AQ66" s="298"/>
      <c r="AR66" s="298"/>
      <c r="AS66" s="298"/>
      <c r="AT66" s="298"/>
      <c r="AU66" s="297"/>
      <c r="AV66" s="298"/>
      <c r="AW66" s="298"/>
      <c r="AX66" s="298"/>
      <c r="AY66" s="298"/>
      <c r="AZ66" s="298"/>
      <c r="BA66" s="298"/>
      <c r="BB66" s="298"/>
      <c r="BC66" s="298"/>
      <c r="BD66" s="297"/>
      <c r="BE66" s="298"/>
      <c r="BF66" s="298"/>
      <c r="BG66" s="298"/>
      <c r="BH66" s="298"/>
      <c r="BI66" s="298"/>
      <c r="BJ66" s="298"/>
      <c r="BK66" s="298"/>
      <c r="BL66" s="298"/>
      <c r="BM66" s="230"/>
    </row>
    <row r="67" spans="1:65" ht="19.5" customHeight="1">
      <c r="A67" s="41"/>
      <c r="B67" s="296"/>
      <c r="C67" s="297"/>
      <c r="D67" s="298"/>
      <c r="E67" s="298"/>
      <c r="F67" s="298"/>
      <c r="G67" s="298"/>
      <c r="H67" s="298"/>
      <c r="I67" s="298"/>
      <c r="J67" s="298"/>
      <c r="K67" s="298"/>
      <c r="L67" s="298"/>
      <c r="M67" s="298"/>
      <c r="N67" s="297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7"/>
      <c r="Z67" s="298"/>
      <c r="AA67" s="298"/>
      <c r="AB67" s="298"/>
      <c r="AC67" s="298"/>
      <c r="AD67" s="298"/>
      <c r="AE67" s="298"/>
      <c r="AF67" s="298"/>
      <c r="AG67" s="298"/>
      <c r="AH67" s="298"/>
      <c r="AI67" s="298"/>
      <c r="AJ67" s="297"/>
      <c r="AK67" s="298"/>
      <c r="AL67" s="298"/>
      <c r="AM67" s="298"/>
      <c r="AN67" s="298"/>
      <c r="AO67" s="298"/>
      <c r="AP67" s="298"/>
      <c r="AQ67" s="298"/>
      <c r="AR67" s="298"/>
      <c r="AS67" s="298"/>
      <c r="AT67" s="298"/>
      <c r="AU67" s="297"/>
      <c r="AV67" s="298"/>
      <c r="AW67" s="298"/>
      <c r="AX67" s="298"/>
      <c r="AY67" s="298"/>
      <c r="AZ67" s="298"/>
      <c r="BA67" s="298"/>
      <c r="BB67" s="298"/>
      <c r="BC67" s="298"/>
      <c r="BD67" s="297"/>
      <c r="BE67" s="298"/>
      <c r="BF67" s="298"/>
      <c r="BG67" s="298"/>
      <c r="BH67" s="298"/>
      <c r="BI67" s="298"/>
      <c r="BJ67" s="298"/>
      <c r="BK67" s="298"/>
      <c r="BL67" s="298"/>
      <c r="BM67" s="230"/>
    </row>
    <row r="68" spans="1:65" ht="19.5" customHeight="1">
      <c r="A68" s="41"/>
      <c r="B68" s="296"/>
      <c r="C68" s="297"/>
      <c r="D68" s="298"/>
      <c r="E68" s="298"/>
      <c r="F68" s="298"/>
      <c r="G68" s="298"/>
      <c r="H68" s="298"/>
      <c r="I68" s="298"/>
      <c r="J68" s="298"/>
      <c r="K68" s="298"/>
      <c r="L68" s="298"/>
      <c r="M68" s="298"/>
      <c r="N68" s="297"/>
      <c r="O68" s="298"/>
      <c r="P68" s="298"/>
      <c r="Q68" s="298"/>
      <c r="R68" s="298"/>
      <c r="S68" s="298"/>
      <c r="T68" s="298"/>
      <c r="U68" s="298"/>
      <c r="V68" s="298"/>
      <c r="W68" s="298"/>
      <c r="X68" s="298"/>
      <c r="Y68" s="297"/>
      <c r="Z68" s="298"/>
      <c r="AA68" s="298"/>
      <c r="AB68" s="298"/>
      <c r="AC68" s="298"/>
      <c r="AD68" s="298"/>
      <c r="AE68" s="298"/>
      <c r="AF68" s="298"/>
      <c r="AG68" s="298"/>
      <c r="AH68" s="298"/>
      <c r="AI68" s="298"/>
      <c r="AJ68" s="297"/>
      <c r="AK68" s="298"/>
      <c r="AL68" s="298"/>
      <c r="AM68" s="298"/>
      <c r="AN68" s="298"/>
      <c r="AO68" s="298"/>
      <c r="AP68" s="298"/>
      <c r="AQ68" s="298"/>
      <c r="AR68" s="298"/>
      <c r="AS68" s="298"/>
      <c r="AT68" s="298"/>
      <c r="AU68" s="297"/>
      <c r="AV68" s="298"/>
      <c r="AW68" s="298"/>
      <c r="AX68" s="298"/>
      <c r="AY68" s="298"/>
      <c r="AZ68" s="298"/>
      <c r="BA68" s="298"/>
      <c r="BB68" s="298"/>
      <c r="BC68" s="298"/>
      <c r="BD68" s="297"/>
      <c r="BE68" s="298"/>
      <c r="BF68" s="298"/>
      <c r="BG68" s="298"/>
      <c r="BH68" s="298"/>
      <c r="BI68" s="298"/>
      <c r="BJ68" s="298"/>
      <c r="BK68" s="298"/>
      <c r="BL68" s="298"/>
      <c r="BM68" s="230"/>
    </row>
    <row r="69" spans="1:65" ht="19.5" customHeight="1">
      <c r="A69" s="41"/>
      <c r="B69" s="296"/>
      <c r="C69" s="297"/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7"/>
      <c r="O69" s="298"/>
      <c r="P69" s="298"/>
      <c r="Q69" s="298"/>
      <c r="R69" s="298"/>
      <c r="S69" s="298"/>
      <c r="T69" s="298"/>
      <c r="U69" s="298"/>
      <c r="V69" s="298"/>
      <c r="W69" s="298"/>
      <c r="X69" s="298"/>
      <c r="Y69" s="297"/>
      <c r="Z69" s="298"/>
      <c r="AA69" s="298"/>
      <c r="AB69" s="298"/>
      <c r="AC69" s="298"/>
      <c r="AD69" s="298"/>
      <c r="AE69" s="298"/>
      <c r="AF69" s="298"/>
      <c r="AG69" s="298"/>
      <c r="AH69" s="298"/>
      <c r="AI69" s="298"/>
      <c r="AJ69" s="297"/>
      <c r="AK69" s="298"/>
      <c r="AL69" s="298"/>
      <c r="AM69" s="298"/>
      <c r="AN69" s="298"/>
      <c r="AO69" s="298"/>
      <c r="AP69" s="298"/>
      <c r="AQ69" s="298"/>
      <c r="AR69" s="298"/>
      <c r="AS69" s="298"/>
      <c r="AT69" s="298"/>
      <c r="AU69" s="297"/>
      <c r="AV69" s="298"/>
      <c r="AW69" s="298"/>
      <c r="AX69" s="298"/>
      <c r="AY69" s="298"/>
      <c r="AZ69" s="298"/>
      <c r="BA69" s="298"/>
      <c r="BB69" s="298"/>
      <c r="BC69" s="298"/>
      <c r="BD69" s="297"/>
      <c r="BE69" s="298"/>
      <c r="BF69" s="298"/>
      <c r="BG69" s="298"/>
      <c r="BH69" s="298"/>
      <c r="BI69" s="298"/>
      <c r="BJ69" s="298"/>
      <c r="BK69" s="298"/>
      <c r="BL69" s="298"/>
      <c r="BM69" s="230"/>
    </row>
    <row r="70" spans="1:65" ht="19.5" customHeight="1">
      <c r="A70" s="41"/>
      <c r="B70" s="296"/>
      <c r="C70" s="297"/>
      <c r="D70" s="298"/>
      <c r="E70" s="298"/>
      <c r="F70" s="298"/>
      <c r="G70" s="298"/>
      <c r="H70" s="298"/>
      <c r="I70" s="298"/>
      <c r="J70" s="298"/>
      <c r="K70" s="298"/>
      <c r="L70" s="298"/>
      <c r="M70" s="298"/>
      <c r="N70" s="297"/>
      <c r="O70" s="298"/>
      <c r="P70" s="298"/>
      <c r="Q70" s="298"/>
      <c r="R70" s="298"/>
      <c r="S70" s="298"/>
      <c r="T70" s="298"/>
      <c r="U70" s="298"/>
      <c r="V70" s="298"/>
      <c r="W70" s="298"/>
      <c r="X70" s="298"/>
      <c r="Y70" s="297"/>
      <c r="Z70" s="298"/>
      <c r="AA70" s="298"/>
      <c r="AB70" s="298"/>
      <c r="AC70" s="298"/>
      <c r="AD70" s="298"/>
      <c r="AE70" s="298"/>
      <c r="AF70" s="298"/>
      <c r="AG70" s="298"/>
      <c r="AH70" s="298"/>
      <c r="AI70" s="298"/>
      <c r="AJ70" s="297"/>
      <c r="AK70" s="298"/>
      <c r="AL70" s="298"/>
      <c r="AM70" s="298"/>
      <c r="AN70" s="298"/>
      <c r="AO70" s="298"/>
      <c r="AP70" s="298"/>
      <c r="AQ70" s="298"/>
      <c r="AR70" s="298"/>
      <c r="AS70" s="298"/>
      <c r="AT70" s="298"/>
      <c r="AU70" s="297"/>
      <c r="AV70" s="298"/>
      <c r="AW70" s="298"/>
      <c r="AX70" s="298"/>
      <c r="AY70" s="298"/>
      <c r="AZ70" s="298"/>
      <c r="BA70" s="298"/>
      <c r="BB70" s="298"/>
      <c r="BC70" s="298"/>
      <c r="BD70" s="297"/>
      <c r="BE70" s="298"/>
      <c r="BF70" s="298"/>
      <c r="BG70" s="298"/>
      <c r="BH70" s="298"/>
      <c r="BI70" s="298"/>
      <c r="BJ70" s="298"/>
      <c r="BK70" s="298"/>
      <c r="BL70" s="298"/>
      <c r="BM70" s="230"/>
    </row>
    <row r="71" spans="1:65" ht="19.5" customHeight="1">
      <c r="A71" s="41"/>
      <c r="B71" s="296"/>
      <c r="C71" s="297"/>
      <c r="D71" s="298"/>
      <c r="E71" s="298"/>
      <c r="F71" s="298"/>
      <c r="G71" s="298"/>
      <c r="H71" s="298"/>
      <c r="I71" s="298"/>
      <c r="J71" s="298"/>
      <c r="K71" s="298"/>
      <c r="L71" s="298"/>
      <c r="M71" s="298"/>
      <c r="N71" s="297"/>
      <c r="O71" s="298"/>
      <c r="P71" s="298"/>
      <c r="Q71" s="298"/>
      <c r="R71" s="298"/>
      <c r="S71" s="298"/>
      <c r="T71" s="298"/>
      <c r="U71" s="298"/>
      <c r="V71" s="298"/>
      <c r="W71" s="298"/>
      <c r="X71" s="298"/>
      <c r="Y71" s="297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7"/>
      <c r="AK71" s="298"/>
      <c r="AL71" s="298"/>
      <c r="AM71" s="298"/>
      <c r="AN71" s="298"/>
      <c r="AO71" s="298"/>
      <c r="AP71" s="298"/>
      <c r="AQ71" s="298"/>
      <c r="AR71" s="298"/>
      <c r="AS71" s="298"/>
      <c r="AT71" s="298"/>
      <c r="AU71" s="297"/>
      <c r="AV71" s="298"/>
      <c r="AW71" s="298"/>
      <c r="AX71" s="298"/>
      <c r="AY71" s="298"/>
      <c r="AZ71" s="298"/>
      <c r="BA71" s="298"/>
      <c r="BB71" s="298"/>
      <c r="BC71" s="298"/>
      <c r="BD71" s="297"/>
      <c r="BE71" s="298"/>
      <c r="BF71" s="298"/>
      <c r="BG71" s="298"/>
      <c r="BH71" s="298"/>
      <c r="BI71" s="298"/>
      <c r="BJ71" s="298"/>
      <c r="BK71" s="298"/>
      <c r="BL71" s="298"/>
      <c r="BM71" s="230"/>
    </row>
    <row r="72" spans="1:65" ht="19.5" customHeight="1">
      <c r="A72" s="41"/>
      <c r="B72" s="296"/>
      <c r="C72" s="297"/>
      <c r="D72" s="298"/>
      <c r="E72" s="298"/>
      <c r="F72" s="298"/>
      <c r="G72" s="298"/>
      <c r="H72" s="298"/>
      <c r="I72" s="298"/>
      <c r="J72" s="298"/>
      <c r="K72" s="298"/>
      <c r="L72" s="298"/>
      <c r="M72" s="298"/>
      <c r="N72" s="297"/>
      <c r="O72" s="298"/>
      <c r="P72" s="298"/>
      <c r="Q72" s="298"/>
      <c r="R72" s="298"/>
      <c r="S72" s="298"/>
      <c r="T72" s="298"/>
      <c r="U72" s="298"/>
      <c r="V72" s="298"/>
      <c r="W72" s="298"/>
      <c r="X72" s="298"/>
      <c r="Y72" s="297"/>
      <c r="Z72" s="298"/>
      <c r="AA72" s="298"/>
      <c r="AB72" s="298"/>
      <c r="AC72" s="298"/>
      <c r="AD72" s="298"/>
      <c r="AE72" s="298"/>
      <c r="AF72" s="298"/>
      <c r="AG72" s="298"/>
      <c r="AH72" s="298"/>
      <c r="AI72" s="298"/>
      <c r="AJ72" s="297"/>
      <c r="AK72" s="298"/>
      <c r="AL72" s="298"/>
      <c r="AM72" s="298"/>
      <c r="AN72" s="298"/>
      <c r="AO72" s="298"/>
      <c r="AP72" s="298"/>
      <c r="AQ72" s="298"/>
      <c r="AR72" s="298"/>
      <c r="AS72" s="298"/>
      <c r="AT72" s="298"/>
      <c r="AU72" s="297"/>
      <c r="AV72" s="298"/>
      <c r="AW72" s="298"/>
      <c r="AX72" s="298"/>
      <c r="AY72" s="298"/>
      <c r="AZ72" s="298"/>
      <c r="BA72" s="298"/>
      <c r="BB72" s="298"/>
      <c r="BC72" s="298"/>
      <c r="BD72" s="297"/>
      <c r="BE72" s="298"/>
      <c r="BF72" s="298"/>
      <c r="BG72" s="298"/>
      <c r="BH72" s="298"/>
      <c r="BI72" s="298"/>
      <c r="BJ72" s="298"/>
      <c r="BK72" s="298"/>
      <c r="BL72" s="298"/>
      <c r="BM72" s="230"/>
    </row>
    <row r="73" spans="1:65" ht="19.5" customHeight="1">
      <c r="A73" s="41"/>
      <c r="B73" s="296"/>
      <c r="C73" s="297"/>
      <c r="D73" s="298"/>
      <c r="E73" s="298"/>
      <c r="F73" s="298"/>
      <c r="G73" s="298"/>
      <c r="H73" s="298"/>
      <c r="I73" s="298"/>
      <c r="J73" s="298"/>
      <c r="K73" s="298"/>
      <c r="L73" s="298"/>
      <c r="M73" s="298"/>
      <c r="N73" s="297"/>
      <c r="O73" s="298"/>
      <c r="P73" s="298"/>
      <c r="Q73" s="298"/>
      <c r="R73" s="298"/>
      <c r="S73" s="298"/>
      <c r="T73" s="298"/>
      <c r="U73" s="298"/>
      <c r="V73" s="298"/>
      <c r="W73" s="298"/>
      <c r="X73" s="298"/>
      <c r="Y73" s="297"/>
      <c r="Z73" s="298"/>
      <c r="AA73" s="298"/>
      <c r="AB73" s="298"/>
      <c r="AC73" s="298"/>
      <c r="AD73" s="298"/>
      <c r="AE73" s="298"/>
      <c r="AF73" s="298"/>
      <c r="AG73" s="298"/>
      <c r="AH73" s="298"/>
      <c r="AI73" s="298"/>
      <c r="AJ73" s="297"/>
      <c r="AK73" s="298"/>
      <c r="AL73" s="298"/>
      <c r="AM73" s="298"/>
      <c r="AN73" s="298"/>
      <c r="AO73" s="298"/>
      <c r="AP73" s="298"/>
      <c r="AQ73" s="298"/>
      <c r="AR73" s="298"/>
      <c r="AS73" s="298"/>
      <c r="AT73" s="298"/>
      <c r="AU73" s="297"/>
      <c r="AV73" s="298"/>
      <c r="AW73" s="298"/>
      <c r="AX73" s="298"/>
      <c r="AY73" s="298"/>
      <c r="AZ73" s="298"/>
      <c r="BA73" s="298"/>
      <c r="BB73" s="298"/>
      <c r="BC73" s="298"/>
      <c r="BD73" s="297"/>
      <c r="BE73" s="298"/>
      <c r="BF73" s="298"/>
      <c r="BG73" s="298"/>
      <c r="BH73" s="298"/>
      <c r="BI73" s="298"/>
      <c r="BJ73" s="298"/>
      <c r="BK73" s="298"/>
      <c r="BL73" s="298"/>
      <c r="BM73" s="230"/>
    </row>
    <row r="74" spans="1:65" ht="19.5" customHeight="1">
      <c r="A74" s="41"/>
      <c r="B74" s="296"/>
      <c r="C74" s="297"/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7"/>
      <c r="O74" s="298"/>
      <c r="P74" s="298"/>
      <c r="Q74" s="298"/>
      <c r="R74" s="298"/>
      <c r="S74" s="298"/>
      <c r="T74" s="298"/>
      <c r="U74" s="298"/>
      <c r="V74" s="298"/>
      <c r="W74" s="298"/>
      <c r="X74" s="298"/>
      <c r="Y74" s="297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7"/>
      <c r="AK74" s="298"/>
      <c r="AL74" s="298"/>
      <c r="AM74" s="298"/>
      <c r="AN74" s="298"/>
      <c r="AO74" s="298"/>
      <c r="AP74" s="298"/>
      <c r="AQ74" s="298"/>
      <c r="AR74" s="298"/>
      <c r="AS74" s="298"/>
      <c r="AT74" s="298"/>
      <c r="AU74" s="297"/>
      <c r="AV74" s="298"/>
      <c r="AW74" s="298"/>
      <c r="AX74" s="298"/>
      <c r="AY74" s="298"/>
      <c r="AZ74" s="298"/>
      <c r="BA74" s="298"/>
      <c r="BB74" s="298"/>
      <c r="BC74" s="298"/>
      <c r="BD74" s="297"/>
      <c r="BE74" s="298"/>
      <c r="BF74" s="298"/>
      <c r="BG74" s="298"/>
      <c r="BH74" s="298"/>
      <c r="BI74" s="298"/>
      <c r="BJ74" s="298"/>
      <c r="BK74" s="298"/>
      <c r="BL74" s="298"/>
      <c r="BM74" s="230"/>
    </row>
    <row r="75" spans="1:65" ht="19.5" customHeight="1">
      <c r="A75" s="41"/>
      <c r="B75" s="296"/>
      <c r="C75" s="297"/>
      <c r="D75" s="298"/>
      <c r="E75" s="298"/>
      <c r="F75" s="298"/>
      <c r="G75" s="298"/>
      <c r="H75" s="298"/>
      <c r="I75" s="298"/>
      <c r="J75" s="298"/>
      <c r="K75" s="298"/>
      <c r="L75" s="298"/>
      <c r="M75" s="298"/>
      <c r="N75" s="297"/>
      <c r="O75" s="298"/>
      <c r="P75" s="298"/>
      <c r="Q75" s="298"/>
      <c r="R75" s="298"/>
      <c r="S75" s="298"/>
      <c r="T75" s="298"/>
      <c r="U75" s="298"/>
      <c r="V75" s="298"/>
      <c r="W75" s="298"/>
      <c r="X75" s="298"/>
      <c r="Y75" s="297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7"/>
      <c r="AK75" s="298"/>
      <c r="AL75" s="298"/>
      <c r="AM75" s="298"/>
      <c r="AN75" s="298"/>
      <c r="AO75" s="298"/>
      <c r="AP75" s="298"/>
      <c r="AQ75" s="298"/>
      <c r="AR75" s="298"/>
      <c r="AS75" s="298"/>
      <c r="AT75" s="298"/>
      <c r="AU75" s="297"/>
      <c r="AV75" s="298"/>
      <c r="AW75" s="298"/>
      <c r="AX75" s="298"/>
      <c r="AY75" s="298"/>
      <c r="AZ75" s="298"/>
      <c r="BA75" s="298"/>
      <c r="BB75" s="298"/>
      <c r="BC75" s="298"/>
      <c r="BD75" s="297"/>
      <c r="BE75" s="298"/>
      <c r="BF75" s="298"/>
      <c r="BG75" s="298"/>
      <c r="BH75" s="298"/>
      <c r="BI75" s="298"/>
      <c r="BJ75" s="298"/>
      <c r="BK75" s="298"/>
      <c r="BL75" s="298"/>
      <c r="BM75" s="230"/>
    </row>
    <row r="76" spans="1:65" ht="19.5" customHeight="1">
      <c r="A76" s="41"/>
      <c r="B76" s="296"/>
      <c r="C76" s="297"/>
      <c r="D76" s="298"/>
      <c r="E76" s="298"/>
      <c r="F76" s="298"/>
      <c r="G76" s="298"/>
      <c r="H76" s="298"/>
      <c r="I76" s="298"/>
      <c r="J76" s="298"/>
      <c r="K76" s="298"/>
      <c r="L76" s="298"/>
      <c r="M76" s="298"/>
      <c r="N76" s="297"/>
      <c r="O76" s="298"/>
      <c r="P76" s="298"/>
      <c r="Q76" s="298"/>
      <c r="R76" s="298"/>
      <c r="S76" s="298"/>
      <c r="T76" s="298"/>
      <c r="U76" s="298"/>
      <c r="V76" s="298"/>
      <c r="W76" s="298"/>
      <c r="X76" s="298"/>
      <c r="Y76" s="297"/>
      <c r="Z76" s="298"/>
      <c r="AA76" s="298"/>
      <c r="AB76" s="298"/>
      <c r="AC76" s="298"/>
      <c r="AD76" s="298"/>
      <c r="AE76" s="298"/>
      <c r="AF76" s="298"/>
      <c r="AG76" s="298"/>
      <c r="AH76" s="298"/>
      <c r="AI76" s="298"/>
      <c r="AJ76" s="297"/>
      <c r="AK76" s="298"/>
      <c r="AL76" s="298"/>
      <c r="AM76" s="298"/>
      <c r="AN76" s="298"/>
      <c r="AO76" s="298"/>
      <c r="AP76" s="298"/>
      <c r="AQ76" s="298"/>
      <c r="AR76" s="298"/>
      <c r="AS76" s="298"/>
      <c r="AT76" s="298"/>
      <c r="AU76" s="297"/>
      <c r="AV76" s="298"/>
      <c r="AW76" s="298"/>
      <c r="AX76" s="298"/>
      <c r="AY76" s="298"/>
      <c r="AZ76" s="298"/>
      <c r="BA76" s="298"/>
      <c r="BB76" s="298"/>
      <c r="BC76" s="298"/>
      <c r="BD76" s="297"/>
      <c r="BE76" s="298"/>
      <c r="BF76" s="298"/>
      <c r="BG76" s="298"/>
      <c r="BH76" s="298"/>
      <c r="BI76" s="298"/>
      <c r="BJ76" s="298"/>
      <c r="BK76" s="298"/>
      <c r="BL76" s="298"/>
      <c r="BM76" s="230"/>
    </row>
    <row r="77" spans="1:65" ht="19.5" customHeight="1">
      <c r="A77" s="41"/>
      <c r="B77" s="296"/>
      <c r="C77" s="297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7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7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  <c r="AJ77" s="297"/>
      <c r="AK77" s="298"/>
      <c r="AL77" s="298"/>
      <c r="AM77" s="298"/>
      <c r="AN77" s="298"/>
      <c r="AO77" s="298"/>
      <c r="AP77" s="298"/>
      <c r="AQ77" s="298"/>
      <c r="AR77" s="298"/>
      <c r="AS77" s="298"/>
      <c r="AT77" s="298"/>
      <c r="AU77" s="297"/>
      <c r="AV77" s="298"/>
      <c r="AW77" s="298"/>
      <c r="AX77" s="298"/>
      <c r="AY77" s="298"/>
      <c r="AZ77" s="298"/>
      <c r="BA77" s="298"/>
      <c r="BB77" s="298"/>
      <c r="BC77" s="298"/>
      <c r="BD77" s="297"/>
      <c r="BE77" s="298"/>
      <c r="BF77" s="298"/>
      <c r="BG77" s="298"/>
      <c r="BH77" s="298"/>
      <c r="BI77" s="298"/>
      <c r="BJ77" s="298"/>
      <c r="BK77" s="298"/>
      <c r="BL77" s="298"/>
      <c r="BM77" s="230"/>
    </row>
    <row r="78" spans="1:65" ht="19.5" customHeight="1">
      <c r="A78" s="41"/>
      <c r="B78" s="296"/>
      <c r="C78" s="297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7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297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  <c r="AJ78" s="297"/>
      <c r="AK78" s="298"/>
      <c r="AL78" s="298"/>
      <c r="AM78" s="298"/>
      <c r="AN78" s="298"/>
      <c r="AO78" s="298"/>
      <c r="AP78" s="298"/>
      <c r="AQ78" s="298"/>
      <c r="AR78" s="298"/>
      <c r="AS78" s="298"/>
      <c r="AT78" s="298"/>
      <c r="AU78" s="297"/>
      <c r="AV78" s="298"/>
      <c r="AW78" s="298"/>
      <c r="AX78" s="298"/>
      <c r="AY78" s="298"/>
      <c r="AZ78" s="298"/>
      <c r="BA78" s="298"/>
      <c r="BB78" s="298"/>
      <c r="BC78" s="298"/>
      <c r="BD78" s="297"/>
      <c r="BE78" s="298"/>
      <c r="BF78" s="298"/>
      <c r="BG78" s="298"/>
      <c r="BH78" s="298"/>
      <c r="BI78" s="298"/>
      <c r="BJ78" s="298"/>
      <c r="BK78" s="298"/>
      <c r="BL78" s="298"/>
      <c r="BM78" s="230"/>
    </row>
    <row r="79" spans="1:65" ht="19.5" customHeight="1">
      <c r="A79" s="41"/>
      <c r="B79" s="296"/>
      <c r="C79" s="297"/>
      <c r="D79" s="298"/>
      <c r="E79" s="298"/>
      <c r="F79" s="298"/>
      <c r="G79" s="298"/>
      <c r="H79" s="298"/>
      <c r="I79" s="298"/>
      <c r="J79" s="298"/>
      <c r="K79" s="298"/>
      <c r="L79" s="298"/>
      <c r="M79" s="298"/>
      <c r="N79" s="297"/>
      <c r="O79" s="298"/>
      <c r="P79" s="298"/>
      <c r="Q79" s="298"/>
      <c r="R79" s="298"/>
      <c r="S79" s="298"/>
      <c r="T79" s="298"/>
      <c r="U79" s="298"/>
      <c r="V79" s="298"/>
      <c r="W79" s="298"/>
      <c r="X79" s="298"/>
      <c r="Y79" s="297"/>
      <c r="Z79" s="298"/>
      <c r="AA79" s="298"/>
      <c r="AB79" s="298"/>
      <c r="AC79" s="298"/>
      <c r="AD79" s="298"/>
      <c r="AE79" s="298"/>
      <c r="AF79" s="298"/>
      <c r="AG79" s="298"/>
      <c r="AH79" s="298"/>
      <c r="AI79" s="298"/>
      <c r="AJ79" s="297"/>
      <c r="AK79" s="298"/>
      <c r="AL79" s="298"/>
      <c r="AM79" s="298"/>
      <c r="AN79" s="298"/>
      <c r="AO79" s="298"/>
      <c r="AP79" s="298"/>
      <c r="AQ79" s="298"/>
      <c r="AR79" s="298"/>
      <c r="AS79" s="298"/>
      <c r="AT79" s="298"/>
      <c r="AU79" s="297"/>
      <c r="AV79" s="298"/>
      <c r="AW79" s="298"/>
      <c r="AX79" s="298"/>
      <c r="AY79" s="298"/>
      <c r="AZ79" s="298"/>
      <c r="BA79" s="298"/>
      <c r="BB79" s="298"/>
      <c r="BC79" s="298"/>
      <c r="BD79" s="297"/>
      <c r="BE79" s="298"/>
      <c r="BF79" s="298"/>
      <c r="BG79" s="298"/>
      <c r="BH79" s="298"/>
      <c r="BI79" s="298"/>
      <c r="BJ79" s="298"/>
      <c r="BK79" s="298"/>
      <c r="BL79" s="298"/>
      <c r="BM79" s="230"/>
    </row>
    <row r="80" spans="1:65" ht="19.5" customHeight="1">
      <c r="A80" s="41"/>
      <c r="B80" s="296"/>
      <c r="C80" s="297"/>
      <c r="D80" s="298"/>
      <c r="E80" s="298"/>
      <c r="F80" s="298"/>
      <c r="G80" s="298"/>
      <c r="H80" s="298"/>
      <c r="I80" s="298"/>
      <c r="J80" s="298"/>
      <c r="K80" s="298"/>
      <c r="L80" s="298"/>
      <c r="M80" s="298"/>
      <c r="N80" s="297"/>
      <c r="O80" s="298"/>
      <c r="P80" s="298"/>
      <c r="Q80" s="298"/>
      <c r="R80" s="298"/>
      <c r="S80" s="298"/>
      <c r="T80" s="298"/>
      <c r="U80" s="298"/>
      <c r="V80" s="298"/>
      <c r="W80" s="298"/>
      <c r="X80" s="298"/>
      <c r="Y80" s="297"/>
      <c r="Z80" s="298"/>
      <c r="AA80" s="298"/>
      <c r="AB80" s="298"/>
      <c r="AC80" s="298"/>
      <c r="AD80" s="298"/>
      <c r="AE80" s="298"/>
      <c r="AF80" s="298"/>
      <c r="AG80" s="298"/>
      <c r="AH80" s="298"/>
      <c r="AI80" s="298"/>
      <c r="AJ80" s="297"/>
      <c r="AK80" s="298"/>
      <c r="AL80" s="298"/>
      <c r="AM80" s="298"/>
      <c r="AN80" s="298"/>
      <c r="AO80" s="298"/>
      <c r="AP80" s="298"/>
      <c r="AQ80" s="298"/>
      <c r="AR80" s="298"/>
      <c r="AS80" s="298"/>
      <c r="AT80" s="298"/>
      <c r="AU80" s="297"/>
      <c r="AV80" s="298"/>
      <c r="AW80" s="298"/>
      <c r="AX80" s="298"/>
      <c r="AY80" s="298"/>
      <c r="AZ80" s="298"/>
      <c r="BA80" s="298"/>
      <c r="BB80" s="298"/>
      <c r="BC80" s="298"/>
      <c r="BD80" s="297"/>
      <c r="BE80" s="298"/>
      <c r="BF80" s="298"/>
      <c r="BG80" s="298"/>
      <c r="BH80" s="298"/>
      <c r="BI80" s="298"/>
      <c r="BJ80" s="298"/>
      <c r="BK80" s="298"/>
      <c r="BL80" s="298"/>
      <c r="BM80" s="230"/>
    </row>
    <row r="81" spans="1:65" ht="19.5" customHeight="1">
      <c r="A81" s="41"/>
      <c r="B81" s="296"/>
      <c r="C81" s="297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7"/>
      <c r="O81" s="298"/>
      <c r="P81" s="298"/>
      <c r="Q81" s="298"/>
      <c r="R81" s="298"/>
      <c r="S81" s="298"/>
      <c r="T81" s="298"/>
      <c r="U81" s="298"/>
      <c r="V81" s="298"/>
      <c r="W81" s="298"/>
      <c r="X81" s="298"/>
      <c r="Y81" s="297"/>
      <c r="Z81" s="298"/>
      <c r="AA81" s="298"/>
      <c r="AB81" s="298"/>
      <c r="AC81" s="298"/>
      <c r="AD81" s="298"/>
      <c r="AE81" s="298"/>
      <c r="AF81" s="298"/>
      <c r="AG81" s="298"/>
      <c r="AH81" s="298"/>
      <c r="AI81" s="298"/>
      <c r="AJ81" s="297"/>
      <c r="AK81" s="298"/>
      <c r="AL81" s="298"/>
      <c r="AM81" s="298"/>
      <c r="AN81" s="298"/>
      <c r="AO81" s="298"/>
      <c r="AP81" s="298"/>
      <c r="AQ81" s="298"/>
      <c r="AR81" s="298"/>
      <c r="AS81" s="298"/>
      <c r="AT81" s="298"/>
      <c r="AU81" s="297"/>
      <c r="AV81" s="298"/>
      <c r="AW81" s="298"/>
      <c r="AX81" s="298"/>
      <c r="AY81" s="298"/>
      <c r="AZ81" s="298"/>
      <c r="BA81" s="298"/>
      <c r="BB81" s="298"/>
      <c r="BC81" s="298"/>
      <c r="BD81" s="297"/>
      <c r="BE81" s="298"/>
      <c r="BF81" s="298"/>
      <c r="BG81" s="298"/>
      <c r="BH81" s="298"/>
      <c r="BI81" s="298"/>
      <c r="BJ81" s="298"/>
      <c r="BK81" s="298"/>
      <c r="BL81" s="298"/>
      <c r="BM81" s="230"/>
    </row>
    <row r="82" spans="1:65" ht="19.5" customHeight="1">
      <c r="A82" s="41"/>
      <c r="B82" s="296"/>
      <c r="C82" s="297"/>
      <c r="D82" s="298"/>
      <c r="E82" s="298"/>
      <c r="F82" s="298"/>
      <c r="G82" s="298"/>
      <c r="H82" s="298"/>
      <c r="I82" s="298"/>
      <c r="J82" s="298"/>
      <c r="K82" s="298"/>
      <c r="L82" s="298"/>
      <c r="M82" s="298"/>
      <c r="N82" s="297"/>
      <c r="O82" s="298"/>
      <c r="P82" s="298"/>
      <c r="Q82" s="298"/>
      <c r="R82" s="298"/>
      <c r="S82" s="298"/>
      <c r="T82" s="298"/>
      <c r="U82" s="298"/>
      <c r="V82" s="298"/>
      <c r="W82" s="298"/>
      <c r="X82" s="298"/>
      <c r="Y82" s="297"/>
      <c r="Z82" s="298"/>
      <c r="AA82" s="298"/>
      <c r="AB82" s="298"/>
      <c r="AC82" s="298"/>
      <c r="AD82" s="298"/>
      <c r="AE82" s="298"/>
      <c r="AF82" s="298"/>
      <c r="AG82" s="298"/>
      <c r="AH82" s="298"/>
      <c r="AI82" s="298"/>
      <c r="AJ82" s="297"/>
      <c r="AK82" s="298"/>
      <c r="AL82" s="298"/>
      <c r="AM82" s="298"/>
      <c r="AN82" s="298"/>
      <c r="AO82" s="298"/>
      <c r="AP82" s="298"/>
      <c r="AQ82" s="298"/>
      <c r="AR82" s="298"/>
      <c r="AS82" s="298"/>
      <c r="AT82" s="298"/>
      <c r="AU82" s="297"/>
      <c r="AV82" s="298"/>
      <c r="AW82" s="298"/>
      <c r="AX82" s="298"/>
      <c r="AY82" s="298"/>
      <c r="AZ82" s="298"/>
      <c r="BA82" s="298"/>
      <c r="BB82" s="298"/>
      <c r="BC82" s="298"/>
      <c r="BD82" s="297"/>
      <c r="BE82" s="298"/>
      <c r="BF82" s="298"/>
      <c r="BG82" s="298"/>
      <c r="BH82" s="298"/>
      <c r="BI82" s="298"/>
      <c r="BJ82" s="298"/>
      <c r="BK82" s="298"/>
      <c r="BL82" s="298"/>
      <c r="BM82" s="230"/>
    </row>
    <row r="83" spans="1:65" ht="19.5" customHeight="1">
      <c r="A83" s="41"/>
      <c r="B83" s="296"/>
      <c r="C83" s="297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7"/>
      <c r="O83" s="298"/>
      <c r="P83" s="298"/>
      <c r="Q83" s="298"/>
      <c r="R83" s="298"/>
      <c r="S83" s="298"/>
      <c r="T83" s="298"/>
      <c r="U83" s="298"/>
      <c r="V83" s="298"/>
      <c r="W83" s="298"/>
      <c r="X83" s="298"/>
      <c r="Y83" s="297"/>
      <c r="Z83" s="298"/>
      <c r="AA83" s="298"/>
      <c r="AB83" s="298"/>
      <c r="AC83" s="298"/>
      <c r="AD83" s="298"/>
      <c r="AE83" s="298"/>
      <c r="AF83" s="298"/>
      <c r="AG83" s="298"/>
      <c r="AH83" s="298"/>
      <c r="AI83" s="298"/>
      <c r="AJ83" s="297"/>
      <c r="AK83" s="298"/>
      <c r="AL83" s="298"/>
      <c r="AM83" s="298"/>
      <c r="AN83" s="298"/>
      <c r="AO83" s="298"/>
      <c r="AP83" s="298"/>
      <c r="AQ83" s="298"/>
      <c r="AR83" s="298"/>
      <c r="AS83" s="298"/>
      <c r="AT83" s="298"/>
      <c r="AU83" s="297"/>
      <c r="AV83" s="298"/>
      <c r="AW83" s="298"/>
      <c r="AX83" s="298"/>
      <c r="AY83" s="298"/>
      <c r="AZ83" s="298"/>
      <c r="BA83" s="298"/>
      <c r="BB83" s="298"/>
      <c r="BC83" s="298"/>
      <c r="BD83" s="297"/>
      <c r="BE83" s="298"/>
      <c r="BF83" s="298"/>
      <c r="BG83" s="298"/>
      <c r="BH83" s="298"/>
      <c r="BI83" s="298"/>
      <c r="BJ83" s="298"/>
      <c r="BK83" s="298"/>
      <c r="BL83" s="298"/>
      <c r="BM83" s="230"/>
    </row>
    <row r="84" spans="1:65" ht="19.5" customHeight="1">
      <c r="A84" s="41"/>
      <c r="B84" s="296"/>
      <c r="C84" s="297"/>
      <c r="D84" s="298"/>
      <c r="E84" s="298"/>
      <c r="F84" s="298"/>
      <c r="G84" s="298"/>
      <c r="H84" s="298"/>
      <c r="I84" s="298"/>
      <c r="J84" s="298"/>
      <c r="K84" s="298"/>
      <c r="L84" s="298"/>
      <c r="M84" s="298"/>
      <c r="N84" s="297"/>
      <c r="O84" s="298"/>
      <c r="P84" s="298"/>
      <c r="Q84" s="298"/>
      <c r="R84" s="298"/>
      <c r="S84" s="298"/>
      <c r="T84" s="298"/>
      <c r="U84" s="298"/>
      <c r="V84" s="298"/>
      <c r="W84" s="298"/>
      <c r="X84" s="298"/>
      <c r="Y84" s="297"/>
      <c r="Z84" s="298"/>
      <c r="AA84" s="298"/>
      <c r="AB84" s="298"/>
      <c r="AC84" s="298"/>
      <c r="AD84" s="298"/>
      <c r="AE84" s="298"/>
      <c r="AF84" s="298"/>
      <c r="AG84" s="298"/>
      <c r="AH84" s="298"/>
      <c r="AI84" s="298"/>
      <c r="AJ84" s="297"/>
      <c r="AK84" s="298"/>
      <c r="AL84" s="298"/>
      <c r="AM84" s="298"/>
      <c r="AN84" s="298"/>
      <c r="AO84" s="298"/>
      <c r="AP84" s="298"/>
      <c r="AQ84" s="298"/>
      <c r="AR84" s="298"/>
      <c r="AS84" s="298"/>
      <c r="AT84" s="298"/>
      <c r="AU84" s="297"/>
      <c r="AV84" s="298"/>
      <c r="AW84" s="298"/>
      <c r="AX84" s="298"/>
      <c r="AY84" s="298"/>
      <c r="AZ84" s="298"/>
      <c r="BA84" s="298"/>
      <c r="BB84" s="298"/>
      <c r="BC84" s="298"/>
      <c r="BD84" s="297"/>
      <c r="BE84" s="298"/>
      <c r="BF84" s="298"/>
      <c r="BG84" s="298"/>
      <c r="BH84" s="298"/>
      <c r="BI84" s="298"/>
      <c r="BJ84" s="298"/>
      <c r="BK84" s="298"/>
      <c r="BL84" s="298"/>
      <c r="BM84" s="230"/>
    </row>
    <row r="85" spans="1:65" ht="19.5" customHeight="1">
      <c r="A85" s="41"/>
      <c r="B85" s="296"/>
      <c r="C85" s="297"/>
      <c r="D85" s="298"/>
      <c r="E85" s="298"/>
      <c r="F85" s="298"/>
      <c r="G85" s="298"/>
      <c r="H85" s="298"/>
      <c r="I85" s="298"/>
      <c r="J85" s="298"/>
      <c r="K85" s="298"/>
      <c r="L85" s="298"/>
      <c r="M85" s="298"/>
      <c r="N85" s="297"/>
      <c r="O85" s="298"/>
      <c r="P85" s="298"/>
      <c r="Q85" s="298"/>
      <c r="R85" s="298"/>
      <c r="S85" s="298"/>
      <c r="T85" s="298"/>
      <c r="U85" s="298"/>
      <c r="V85" s="298"/>
      <c r="W85" s="298"/>
      <c r="X85" s="298"/>
      <c r="Y85" s="297"/>
      <c r="Z85" s="298"/>
      <c r="AA85" s="298"/>
      <c r="AB85" s="298"/>
      <c r="AC85" s="298"/>
      <c r="AD85" s="298"/>
      <c r="AE85" s="298"/>
      <c r="AF85" s="298"/>
      <c r="AG85" s="298"/>
      <c r="AH85" s="298"/>
      <c r="AI85" s="298"/>
      <c r="AJ85" s="297"/>
      <c r="AK85" s="298"/>
      <c r="AL85" s="298"/>
      <c r="AM85" s="298"/>
      <c r="AN85" s="298"/>
      <c r="AO85" s="298"/>
      <c r="AP85" s="298"/>
      <c r="AQ85" s="298"/>
      <c r="AR85" s="298"/>
      <c r="AS85" s="298"/>
      <c r="AT85" s="298"/>
      <c r="AU85" s="297"/>
      <c r="AV85" s="298"/>
      <c r="AW85" s="298"/>
      <c r="AX85" s="298"/>
      <c r="AY85" s="298"/>
      <c r="AZ85" s="298"/>
      <c r="BA85" s="298"/>
      <c r="BB85" s="298"/>
      <c r="BC85" s="298"/>
      <c r="BD85" s="297"/>
      <c r="BE85" s="298"/>
      <c r="BF85" s="298"/>
      <c r="BG85" s="298"/>
      <c r="BH85" s="298"/>
      <c r="BI85" s="298"/>
      <c r="BJ85" s="298"/>
      <c r="BK85" s="298"/>
      <c r="BL85" s="298"/>
      <c r="BM85" s="230"/>
    </row>
    <row r="86" spans="1:65" ht="19.5" customHeight="1">
      <c r="A86" s="41"/>
      <c r="B86" s="296"/>
      <c r="C86" s="297"/>
      <c r="D86" s="298"/>
      <c r="E86" s="298"/>
      <c r="F86" s="298"/>
      <c r="G86" s="298"/>
      <c r="H86" s="298"/>
      <c r="I86" s="298"/>
      <c r="J86" s="298"/>
      <c r="K86" s="298"/>
      <c r="L86" s="298"/>
      <c r="M86" s="298"/>
      <c r="N86" s="297"/>
      <c r="O86" s="298"/>
      <c r="P86" s="298"/>
      <c r="Q86" s="298"/>
      <c r="R86" s="298"/>
      <c r="S86" s="298"/>
      <c r="T86" s="298"/>
      <c r="U86" s="298"/>
      <c r="V86" s="298"/>
      <c r="W86" s="298"/>
      <c r="X86" s="298"/>
      <c r="Y86" s="297"/>
      <c r="Z86" s="298"/>
      <c r="AA86" s="298"/>
      <c r="AB86" s="298"/>
      <c r="AC86" s="298"/>
      <c r="AD86" s="298"/>
      <c r="AE86" s="298"/>
      <c r="AF86" s="298"/>
      <c r="AG86" s="298"/>
      <c r="AH86" s="298"/>
      <c r="AI86" s="298"/>
      <c r="AJ86" s="297"/>
      <c r="AK86" s="298"/>
      <c r="AL86" s="298"/>
      <c r="AM86" s="298"/>
      <c r="AN86" s="298"/>
      <c r="AO86" s="298"/>
      <c r="AP86" s="298"/>
      <c r="AQ86" s="298"/>
      <c r="AR86" s="298"/>
      <c r="AS86" s="298"/>
      <c r="AT86" s="298"/>
      <c r="AU86" s="297"/>
      <c r="AV86" s="298"/>
      <c r="AW86" s="298"/>
      <c r="AX86" s="298"/>
      <c r="AY86" s="298"/>
      <c r="AZ86" s="298"/>
      <c r="BA86" s="298"/>
      <c r="BB86" s="298"/>
      <c r="BC86" s="298"/>
      <c r="BD86" s="297"/>
      <c r="BE86" s="298"/>
      <c r="BF86" s="298"/>
      <c r="BG86" s="298"/>
      <c r="BH86" s="298"/>
      <c r="BI86" s="298"/>
      <c r="BJ86" s="298"/>
      <c r="BK86" s="298"/>
      <c r="BL86" s="298"/>
      <c r="BM86" s="230"/>
    </row>
    <row r="87" spans="1:65" ht="19.5" customHeight="1">
      <c r="A87" s="41"/>
      <c r="B87" s="296"/>
      <c r="C87" s="297"/>
      <c r="D87" s="298"/>
      <c r="E87" s="298"/>
      <c r="F87" s="298"/>
      <c r="G87" s="298"/>
      <c r="H87" s="298"/>
      <c r="I87" s="298"/>
      <c r="J87" s="298"/>
      <c r="K87" s="298"/>
      <c r="L87" s="298"/>
      <c r="M87" s="298"/>
      <c r="N87" s="297"/>
      <c r="O87" s="298"/>
      <c r="P87" s="298"/>
      <c r="Q87" s="298"/>
      <c r="R87" s="298"/>
      <c r="S87" s="298"/>
      <c r="T87" s="298"/>
      <c r="U87" s="298"/>
      <c r="V87" s="298"/>
      <c r="W87" s="298"/>
      <c r="X87" s="298"/>
      <c r="Y87" s="297"/>
      <c r="Z87" s="298"/>
      <c r="AA87" s="298"/>
      <c r="AB87" s="298"/>
      <c r="AC87" s="298"/>
      <c r="AD87" s="298"/>
      <c r="AE87" s="298"/>
      <c r="AF87" s="298"/>
      <c r="AG87" s="298"/>
      <c r="AH87" s="298"/>
      <c r="AI87" s="298"/>
      <c r="AJ87" s="297"/>
      <c r="AK87" s="298"/>
      <c r="AL87" s="298"/>
      <c r="AM87" s="298"/>
      <c r="AN87" s="298"/>
      <c r="AO87" s="298"/>
      <c r="AP87" s="298"/>
      <c r="AQ87" s="298"/>
      <c r="AR87" s="298"/>
      <c r="AS87" s="298"/>
      <c r="AT87" s="298"/>
      <c r="AU87" s="297"/>
      <c r="AV87" s="298"/>
      <c r="AW87" s="298"/>
      <c r="AX87" s="298"/>
      <c r="AY87" s="298"/>
      <c r="AZ87" s="298"/>
      <c r="BA87" s="298"/>
      <c r="BB87" s="298"/>
      <c r="BC87" s="298"/>
      <c r="BD87" s="297"/>
      <c r="BE87" s="298"/>
      <c r="BF87" s="298"/>
      <c r="BG87" s="298"/>
      <c r="BH87" s="298"/>
      <c r="BI87" s="298"/>
      <c r="BJ87" s="298"/>
      <c r="BK87" s="298"/>
      <c r="BL87" s="298"/>
      <c r="BM87" s="230"/>
    </row>
    <row r="88" spans="1:65" ht="19.5" customHeight="1">
      <c r="A88" s="41"/>
      <c r="B88" s="296"/>
      <c r="C88" s="297"/>
      <c r="D88" s="298"/>
      <c r="E88" s="298"/>
      <c r="F88" s="298"/>
      <c r="G88" s="298"/>
      <c r="H88" s="298"/>
      <c r="I88" s="298"/>
      <c r="J88" s="298"/>
      <c r="K88" s="298"/>
      <c r="L88" s="298"/>
      <c r="M88" s="298"/>
      <c r="N88" s="297"/>
      <c r="O88" s="298"/>
      <c r="P88" s="298"/>
      <c r="Q88" s="298"/>
      <c r="R88" s="298"/>
      <c r="S88" s="298"/>
      <c r="T88" s="298"/>
      <c r="U88" s="298"/>
      <c r="V88" s="298"/>
      <c r="W88" s="298"/>
      <c r="X88" s="298"/>
      <c r="Y88" s="297"/>
      <c r="Z88" s="298"/>
      <c r="AA88" s="298"/>
      <c r="AB88" s="298"/>
      <c r="AC88" s="298"/>
      <c r="AD88" s="298"/>
      <c r="AE88" s="298"/>
      <c r="AF88" s="298"/>
      <c r="AG88" s="298"/>
      <c r="AH88" s="298"/>
      <c r="AI88" s="298"/>
      <c r="AJ88" s="297"/>
      <c r="AK88" s="298"/>
      <c r="AL88" s="298"/>
      <c r="AM88" s="298"/>
      <c r="AN88" s="298"/>
      <c r="AO88" s="298"/>
      <c r="AP88" s="298"/>
      <c r="AQ88" s="298"/>
      <c r="AR88" s="298"/>
      <c r="AS88" s="298"/>
      <c r="AT88" s="298"/>
      <c r="AU88" s="297"/>
      <c r="AV88" s="298"/>
      <c r="AW88" s="298"/>
      <c r="AX88" s="298"/>
      <c r="AY88" s="298"/>
      <c r="AZ88" s="298"/>
      <c r="BA88" s="298"/>
      <c r="BB88" s="298"/>
      <c r="BC88" s="298"/>
      <c r="BD88" s="297"/>
      <c r="BE88" s="298"/>
      <c r="BF88" s="298"/>
      <c r="BG88" s="298"/>
      <c r="BH88" s="298"/>
      <c r="BI88" s="298"/>
      <c r="BJ88" s="298"/>
      <c r="BK88" s="298"/>
      <c r="BL88" s="298"/>
      <c r="BM88" s="230"/>
    </row>
    <row r="89" spans="1:65" ht="19.5" customHeight="1">
      <c r="A89" s="41"/>
      <c r="B89" s="296"/>
      <c r="C89" s="297"/>
      <c r="D89" s="298"/>
      <c r="E89" s="298"/>
      <c r="F89" s="298"/>
      <c r="G89" s="298"/>
      <c r="H89" s="298"/>
      <c r="I89" s="298"/>
      <c r="J89" s="298"/>
      <c r="K89" s="298"/>
      <c r="L89" s="298"/>
      <c r="M89" s="298"/>
      <c r="N89" s="297"/>
      <c r="O89" s="298"/>
      <c r="P89" s="298"/>
      <c r="Q89" s="298"/>
      <c r="R89" s="298"/>
      <c r="S89" s="298"/>
      <c r="T89" s="298"/>
      <c r="U89" s="298"/>
      <c r="V89" s="298"/>
      <c r="W89" s="298"/>
      <c r="X89" s="298"/>
      <c r="Y89" s="297"/>
      <c r="Z89" s="298"/>
      <c r="AA89" s="298"/>
      <c r="AB89" s="298"/>
      <c r="AC89" s="298"/>
      <c r="AD89" s="298"/>
      <c r="AE89" s="298"/>
      <c r="AF89" s="298"/>
      <c r="AG89" s="298"/>
      <c r="AH89" s="298"/>
      <c r="AI89" s="298"/>
      <c r="AJ89" s="297"/>
      <c r="AK89" s="298"/>
      <c r="AL89" s="298"/>
      <c r="AM89" s="298"/>
      <c r="AN89" s="298"/>
      <c r="AO89" s="298"/>
      <c r="AP89" s="298"/>
      <c r="AQ89" s="298"/>
      <c r="AR89" s="298"/>
      <c r="AS89" s="298"/>
      <c r="AT89" s="298"/>
      <c r="AU89" s="297"/>
      <c r="AV89" s="298"/>
      <c r="AW89" s="298"/>
      <c r="AX89" s="298"/>
      <c r="AY89" s="298"/>
      <c r="AZ89" s="298"/>
      <c r="BA89" s="298"/>
      <c r="BB89" s="298"/>
      <c r="BC89" s="298"/>
      <c r="BD89" s="297"/>
      <c r="BE89" s="298"/>
      <c r="BF89" s="298"/>
      <c r="BG89" s="298"/>
      <c r="BH89" s="298"/>
      <c r="BI89" s="298"/>
      <c r="BJ89" s="298"/>
      <c r="BK89" s="298"/>
      <c r="BL89" s="298"/>
      <c r="BM89" s="230"/>
    </row>
    <row r="90" spans="1:65" ht="19.5" customHeight="1">
      <c r="A90" s="41"/>
      <c r="B90" s="296"/>
      <c r="C90" s="297"/>
      <c r="D90" s="298"/>
      <c r="E90" s="298"/>
      <c r="F90" s="298"/>
      <c r="G90" s="298"/>
      <c r="H90" s="298"/>
      <c r="I90" s="298"/>
      <c r="J90" s="298"/>
      <c r="K90" s="298"/>
      <c r="L90" s="298"/>
      <c r="M90" s="298"/>
      <c r="N90" s="297"/>
      <c r="O90" s="298"/>
      <c r="P90" s="298"/>
      <c r="Q90" s="298"/>
      <c r="R90" s="298"/>
      <c r="S90" s="298"/>
      <c r="T90" s="298"/>
      <c r="U90" s="298"/>
      <c r="V90" s="298"/>
      <c r="W90" s="298"/>
      <c r="X90" s="298"/>
      <c r="Y90" s="297"/>
      <c r="Z90" s="298"/>
      <c r="AA90" s="298"/>
      <c r="AB90" s="298"/>
      <c r="AC90" s="298"/>
      <c r="AD90" s="298"/>
      <c r="AE90" s="298"/>
      <c r="AF90" s="298"/>
      <c r="AG90" s="298"/>
      <c r="AH90" s="298"/>
      <c r="AI90" s="298"/>
      <c r="AJ90" s="297"/>
      <c r="AK90" s="298"/>
      <c r="AL90" s="298"/>
      <c r="AM90" s="298"/>
      <c r="AN90" s="298"/>
      <c r="AO90" s="298"/>
      <c r="AP90" s="298"/>
      <c r="AQ90" s="298"/>
      <c r="AR90" s="298"/>
      <c r="AS90" s="298"/>
      <c r="AT90" s="298"/>
      <c r="AU90" s="297"/>
      <c r="AV90" s="298"/>
      <c r="AW90" s="298"/>
      <c r="AX90" s="298"/>
      <c r="AY90" s="298"/>
      <c r="AZ90" s="298"/>
      <c r="BA90" s="298"/>
      <c r="BB90" s="298"/>
      <c r="BC90" s="298"/>
      <c r="BD90" s="297"/>
      <c r="BE90" s="298"/>
      <c r="BF90" s="298"/>
      <c r="BG90" s="298"/>
      <c r="BH90" s="298"/>
      <c r="BI90" s="298"/>
      <c r="BJ90" s="298"/>
      <c r="BK90" s="298"/>
      <c r="BL90" s="298"/>
      <c r="BM90" s="230"/>
    </row>
    <row r="91" spans="1:65" ht="19.5" customHeight="1">
      <c r="A91" s="41"/>
      <c r="B91" s="296"/>
      <c r="C91" s="297"/>
      <c r="D91" s="298"/>
      <c r="E91" s="298"/>
      <c r="F91" s="298"/>
      <c r="G91" s="298"/>
      <c r="H91" s="298"/>
      <c r="I91" s="298"/>
      <c r="J91" s="298"/>
      <c r="K91" s="298"/>
      <c r="L91" s="298"/>
      <c r="M91" s="298"/>
      <c r="N91" s="297"/>
      <c r="O91" s="298"/>
      <c r="P91" s="298"/>
      <c r="Q91" s="298"/>
      <c r="R91" s="298"/>
      <c r="S91" s="298"/>
      <c r="T91" s="298"/>
      <c r="U91" s="298"/>
      <c r="V91" s="298"/>
      <c r="W91" s="298"/>
      <c r="X91" s="298"/>
      <c r="Y91" s="297"/>
      <c r="Z91" s="298"/>
      <c r="AA91" s="298"/>
      <c r="AB91" s="298"/>
      <c r="AC91" s="298"/>
      <c r="AD91" s="298"/>
      <c r="AE91" s="298"/>
      <c r="AF91" s="298"/>
      <c r="AG91" s="298"/>
      <c r="AH91" s="298"/>
      <c r="AI91" s="298"/>
      <c r="AJ91" s="297"/>
      <c r="AK91" s="298"/>
      <c r="AL91" s="298"/>
      <c r="AM91" s="298"/>
      <c r="AN91" s="298"/>
      <c r="AO91" s="298"/>
      <c r="AP91" s="298"/>
      <c r="AQ91" s="298"/>
      <c r="AR91" s="298"/>
      <c r="AS91" s="298"/>
      <c r="AT91" s="298"/>
      <c r="AU91" s="297"/>
      <c r="AV91" s="298"/>
      <c r="AW91" s="298"/>
      <c r="AX91" s="298"/>
      <c r="AY91" s="298"/>
      <c r="AZ91" s="298"/>
      <c r="BA91" s="298"/>
      <c r="BB91" s="298"/>
      <c r="BC91" s="298"/>
      <c r="BD91" s="297"/>
      <c r="BE91" s="298"/>
      <c r="BF91" s="298"/>
      <c r="BG91" s="298"/>
      <c r="BH91" s="298"/>
      <c r="BI91" s="298"/>
      <c r="BJ91" s="298"/>
      <c r="BK91" s="298"/>
      <c r="BL91" s="298"/>
      <c r="BM91" s="230"/>
    </row>
    <row r="92" spans="1:65" ht="19.5" customHeight="1">
      <c r="A92" s="41"/>
      <c r="B92" s="296"/>
      <c r="C92" s="297"/>
      <c r="D92" s="298"/>
      <c r="E92" s="298"/>
      <c r="F92" s="298"/>
      <c r="G92" s="298"/>
      <c r="H92" s="298"/>
      <c r="I92" s="298"/>
      <c r="J92" s="298"/>
      <c r="K92" s="298"/>
      <c r="L92" s="298"/>
      <c r="M92" s="298"/>
      <c r="N92" s="297"/>
      <c r="O92" s="298"/>
      <c r="P92" s="298"/>
      <c r="Q92" s="298"/>
      <c r="R92" s="298"/>
      <c r="S92" s="298"/>
      <c r="T92" s="298"/>
      <c r="U92" s="298"/>
      <c r="V92" s="298"/>
      <c r="W92" s="298"/>
      <c r="X92" s="298"/>
      <c r="Y92" s="297"/>
      <c r="Z92" s="298"/>
      <c r="AA92" s="298"/>
      <c r="AB92" s="298"/>
      <c r="AC92" s="298"/>
      <c r="AD92" s="298"/>
      <c r="AE92" s="298"/>
      <c r="AF92" s="298"/>
      <c r="AG92" s="298"/>
      <c r="AH92" s="298"/>
      <c r="AI92" s="298"/>
      <c r="AJ92" s="297"/>
      <c r="AK92" s="298"/>
      <c r="AL92" s="298"/>
      <c r="AM92" s="298"/>
      <c r="AN92" s="298"/>
      <c r="AO92" s="298"/>
      <c r="AP92" s="298"/>
      <c r="AQ92" s="298"/>
      <c r="AR92" s="298"/>
      <c r="AS92" s="298"/>
      <c r="AT92" s="298"/>
      <c r="AU92" s="297"/>
      <c r="AV92" s="298"/>
      <c r="AW92" s="298"/>
      <c r="AX92" s="298"/>
      <c r="AY92" s="298"/>
      <c r="AZ92" s="298"/>
      <c r="BA92" s="298"/>
      <c r="BB92" s="298"/>
      <c r="BC92" s="298"/>
      <c r="BD92" s="297"/>
      <c r="BE92" s="298"/>
      <c r="BF92" s="298"/>
      <c r="BG92" s="298"/>
      <c r="BH92" s="298"/>
      <c r="BI92" s="298"/>
      <c r="BJ92" s="298"/>
      <c r="BK92" s="298"/>
      <c r="BL92" s="298"/>
      <c r="BM92" s="230"/>
    </row>
    <row r="93" spans="1:65" ht="19.5" customHeight="1">
      <c r="A93" s="41"/>
      <c r="B93" s="296"/>
      <c r="C93" s="297"/>
      <c r="D93" s="298"/>
      <c r="E93" s="298"/>
      <c r="F93" s="298"/>
      <c r="G93" s="298"/>
      <c r="H93" s="298"/>
      <c r="I93" s="298"/>
      <c r="J93" s="298"/>
      <c r="K93" s="298"/>
      <c r="L93" s="298"/>
      <c r="M93" s="298"/>
      <c r="N93" s="297"/>
      <c r="O93" s="298"/>
      <c r="P93" s="298"/>
      <c r="Q93" s="298"/>
      <c r="R93" s="298"/>
      <c r="S93" s="298"/>
      <c r="T93" s="298"/>
      <c r="U93" s="298"/>
      <c r="V93" s="298"/>
      <c r="W93" s="298"/>
      <c r="X93" s="298"/>
      <c r="Y93" s="297"/>
      <c r="Z93" s="298"/>
      <c r="AA93" s="298"/>
      <c r="AB93" s="298"/>
      <c r="AC93" s="298"/>
      <c r="AD93" s="298"/>
      <c r="AE93" s="298"/>
      <c r="AF93" s="298"/>
      <c r="AG93" s="298"/>
      <c r="AH93" s="298"/>
      <c r="AI93" s="298"/>
      <c r="AJ93" s="297"/>
      <c r="AK93" s="298"/>
      <c r="AL93" s="298"/>
      <c r="AM93" s="298"/>
      <c r="AN93" s="298"/>
      <c r="AO93" s="298"/>
      <c r="AP93" s="298"/>
      <c r="AQ93" s="298"/>
      <c r="AR93" s="298"/>
      <c r="AS93" s="298"/>
      <c r="AT93" s="298"/>
      <c r="AU93" s="297"/>
      <c r="AV93" s="298"/>
      <c r="AW93" s="298"/>
      <c r="AX93" s="298"/>
      <c r="AY93" s="298"/>
      <c r="AZ93" s="298"/>
      <c r="BA93" s="298"/>
      <c r="BB93" s="298"/>
      <c r="BC93" s="298"/>
      <c r="BD93" s="297"/>
      <c r="BE93" s="298"/>
      <c r="BF93" s="298"/>
      <c r="BG93" s="298"/>
      <c r="BH93" s="298"/>
      <c r="BI93" s="298"/>
      <c r="BJ93" s="298"/>
      <c r="BK93" s="298"/>
      <c r="BL93" s="298"/>
      <c r="BM93" s="230"/>
    </row>
    <row r="94" spans="1:65" ht="19.5" customHeight="1">
      <c r="A94" s="41"/>
      <c r="B94" s="296"/>
      <c r="C94" s="297"/>
      <c r="D94" s="298"/>
      <c r="E94" s="298"/>
      <c r="F94" s="298"/>
      <c r="G94" s="298"/>
      <c r="H94" s="298"/>
      <c r="I94" s="298"/>
      <c r="J94" s="298"/>
      <c r="K94" s="298"/>
      <c r="L94" s="298"/>
      <c r="M94" s="298"/>
      <c r="N94" s="297"/>
      <c r="O94" s="298"/>
      <c r="P94" s="298"/>
      <c r="Q94" s="298"/>
      <c r="R94" s="298"/>
      <c r="S94" s="298"/>
      <c r="T94" s="298"/>
      <c r="U94" s="298"/>
      <c r="V94" s="298"/>
      <c r="W94" s="298"/>
      <c r="X94" s="298"/>
      <c r="Y94" s="297"/>
      <c r="Z94" s="298"/>
      <c r="AA94" s="298"/>
      <c r="AB94" s="298"/>
      <c r="AC94" s="298"/>
      <c r="AD94" s="298"/>
      <c r="AE94" s="298"/>
      <c r="AF94" s="298"/>
      <c r="AG94" s="298"/>
      <c r="AH94" s="298"/>
      <c r="AI94" s="298"/>
      <c r="AJ94" s="297"/>
      <c r="AK94" s="298"/>
      <c r="AL94" s="298"/>
      <c r="AM94" s="298"/>
      <c r="AN94" s="298"/>
      <c r="AO94" s="298"/>
      <c r="AP94" s="298"/>
      <c r="AQ94" s="298"/>
      <c r="AR94" s="298"/>
      <c r="AS94" s="298"/>
      <c r="AT94" s="298"/>
      <c r="AU94" s="297"/>
      <c r="AV94" s="298"/>
      <c r="AW94" s="298"/>
      <c r="AX94" s="298"/>
      <c r="AY94" s="298"/>
      <c r="AZ94" s="298"/>
      <c r="BA94" s="298"/>
      <c r="BB94" s="298"/>
      <c r="BC94" s="298"/>
      <c r="BD94" s="297"/>
      <c r="BE94" s="298"/>
      <c r="BF94" s="298"/>
      <c r="BG94" s="298"/>
      <c r="BH94" s="298"/>
      <c r="BI94" s="298"/>
      <c r="BJ94" s="298"/>
      <c r="BK94" s="298"/>
      <c r="BL94" s="298"/>
      <c r="BM94" s="230"/>
    </row>
    <row r="95" spans="1:65" ht="19.5" customHeight="1">
      <c r="A95" s="41"/>
      <c r="B95" s="296"/>
      <c r="C95" s="297"/>
      <c r="D95" s="298"/>
      <c r="E95" s="298"/>
      <c r="F95" s="298"/>
      <c r="G95" s="298"/>
      <c r="H95" s="298"/>
      <c r="I95" s="298"/>
      <c r="J95" s="298"/>
      <c r="K95" s="298"/>
      <c r="L95" s="298"/>
      <c r="M95" s="298"/>
      <c r="N95" s="297"/>
      <c r="O95" s="298"/>
      <c r="P95" s="298"/>
      <c r="Q95" s="298"/>
      <c r="R95" s="298"/>
      <c r="S95" s="298"/>
      <c r="T95" s="298"/>
      <c r="U95" s="298"/>
      <c r="V95" s="298"/>
      <c r="W95" s="298"/>
      <c r="X95" s="298"/>
      <c r="Y95" s="297"/>
      <c r="Z95" s="298"/>
      <c r="AA95" s="298"/>
      <c r="AB95" s="298"/>
      <c r="AC95" s="298"/>
      <c r="AD95" s="298"/>
      <c r="AE95" s="298"/>
      <c r="AF95" s="298"/>
      <c r="AG95" s="298"/>
      <c r="AH95" s="298"/>
      <c r="AI95" s="298"/>
      <c r="AJ95" s="297"/>
      <c r="AK95" s="298"/>
      <c r="AL95" s="298"/>
      <c r="AM95" s="298"/>
      <c r="AN95" s="298"/>
      <c r="AO95" s="298"/>
      <c r="AP95" s="298"/>
      <c r="AQ95" s="298"/>
      <c r="AR95" s="298"/>
      <c r="AS95" s="298"/>
      <c r="AT95" s="298"/>
      <c r="AU95" s="297"/>
      <c r="AV95" s="298"/>
      <c r="AW95" s="298"/>
      <c r="AX95" s="298"/>
      <c r="AY95" s="298"/>
      <c r="AZ95" s="298"/>
      <c r="BA95" s="298"/>
      <c r="BB95" s="298"/>
      <c r="BC95" s="298"/>
      <c r="BD95" s="297"/>
      <c r="BE95" s="298"/>
      <c r="BF95" s="298"/>
      <c r="BG95" s="298"/>
      <c r="BH95" s="298"/>
      <c r="BI95" s="298"/>
      <c r="BJ95" s="298"/>
      <c r="BK95" s="298"/>
      <c r="BL95" s="298"/>
      <c r="BM95" s="230"/>
    </row>
    <row r="96" spans="1:65" ht="19.5" customHeight="1">
      <c r="A96" s="41"/>
      <c r="B96" s="296"/>
      <c r="C96" s="297"/>
      <c r="D96" s="298"/>
      <c r="E96" s="298"/>
      <c r="F96" s="298"/>
      <c r="G96" s="298"/>
      <c r="H96" s="298"/>
      <c r="I96" s="298"/>
      <c r="J96" s="298"/>
      <c r="K96" s="298"/>
      <c r="L96" s="298"/>
      <c r="M96" s="298"/>
      <c r="N96" s="297"/>
      <c r="O96" s="298"/>
      <c r="P96" s="298"/>
      <c r="Q96" s="298"/>
      <c r="R96" s="298"/>
      <c r="S96" s="298"/>
      <c r="T96" s="298"/>
      <c r="U96" s="298"/>
      <c r="V96" s="298"/>
      <c r="W96" s="298"/>
      <c r="X96" s="298"/>
      <c r="Y96" s="297"/>
      <c r="Z96" s="298"/>
      <c r="AA96" s="298"/>
      <c r="AB96" s="298"/>
      <c r="AC96" s="298"/>
      <c r="AD96" s="298"/>
      <c r="AE96" s="298"/>
      <c r="AF96" s="298"/>
      <c r="AG96" s="298"/>
      <c r="AH96" s="298"/>
      <c r="AI96" s="298"/>
      <c r="AJ96" s="297"/>
      <c r="AK96" s="298"/>
      <c r="AL96" s="298"/>
      <c r="AM96" s="298"/>
      <c r="AN96" s="298"/>
      <c r="AO96" s="298"/>
      <c r="AP96" s="298"/>
      <c r="AQ96" s="298"/>
      <c r="AR96" s="298"/>
      <c r="AS96" s="298"/>
      <c r="AT96" s="298"/>
      <c r="AU96" s="297"/>
      <c r="AV96" s="298"/>
      <c r="AW96" s="298"/>
      <c r="AX96" s="298"/>
      <c r="AY96" s="298"/>
      <c r="AZ96" s="298"/>
      <c r="BA96" s="298"/>
      <c r="BB96" s="298"/>
      <c r="BC96" s="298"/>
      <c r="BD96" s="297"/>
      <c r="BE96" s="298"/>
      <c r="BF96" s="298"/>
      <c r="BG96" s="298"/>
      <c r="BH96" s="298"/>
      <c r="BI96" s="298"/>
      <c r="BJ96" s="298"/>
      <c r="BK96" s="298"/>
      <c r="BL96" s="298"/>
      <c r="BM96" s="230"/>
    </row>
    <row r="97" spans="1:65" ht="19.5" customHeight="1">
      <c r="A97" s="41"/>
      <c r="B97" s="296"/>
      <c r="C97" s="297"/>
      <c r="D97" s="298"/>
      <c r="E97" s="298"/>
      <c r="F97" s="298"/>
      <c r="G97" s="298"/>
      <c r="H97" s="298"/>
      <c r="I97" s="298"/>
      <c r="J97" s="298"/>
      <c r="K97" s="298"/>
      <c r="L97" s="298"/>
      <c r="M97" s="298"/>
      <c r="N97" s="297"/>
      <c r="O97" s="298"/>
      <c r="P97" s="298"/>
      <c r="Q97" s="298"/>
      <c r="R97" s="298"/>
      <c r="S97" s="298"/>
      <c r="T97" s="298"/>
      <c r="U97" s="298"/>
      <c r="V97" s="298"/>
      <c r="W97" s="298"/>
      <c r="X97" s="298"/>
      <c r="Y97" s="297"/>
      <c r="Z97" s="298"/>
      <c r="AA97" s="298"/>
      <c r="AB97" s="298"/>
      <c r="AC97" s="298"/>
      <c r="AD97" s="298"/>
      <c r="AE97" s="298"/>
      <c r="AF97" s="298"/>
      <c r="AG97" s="298"/>
      <c r="AH97" s="298"/>
      <c r="AI97" s="298"/>
      <c r="AJ97" s="297"/>
      <c r="AK97" s="298"/>
      <c r="AL97" s="298"/>
      <c r="AM97" s="298"/>
      <c r="AN97" s="298"/>
      <c r="AO97" s="298"/>
      <c r="AP97" s="298"/>
      <c r="AQ97" s="298"/>
      <c r="AR97" s="298"/>
      <c r="AS97" s="298"/>
      <c r="AT97" s="298"/>
      <c r="AU97" s="297"/>
      <c r="AV97" s="298"/>
      <c r="AW97" s="298"/>
      <c r="AX97" s="298"/>
      <c r="AY97" s="298"/>
      <c r="AZ97" s="298"/>
      <c r="BA97" s="298"/>
      <c r="BB97" s="298"/>
      <c r="BC97" s="298"/>
      <c r="BD97" s="297"/>
      <c r="BE97" s="298"/>
      <c r="BF97" s="298"/>
      <c r="BG97" s="298"/>
      <c r="BH97" s="298"/>
      <c r="BI97" s="298"/>
      <c r="BJ97" s="298"/>
      <c r="BK97" s="298"/>
      <c r="BL97" s="298"/>
      <c r="BM97" s="230"/>
    </row>
    <row r="98" spans="1:65" ht="19.5" customHeight="1">
      <c r="A98" s="41"/>
      <c r="B98" s="296"/>
      <c r="C98" s="297"/>
      <c r="D98" s="298"/>
      <c r="E98" s="298"/>
      <c r="F98" s="298"/>
      <c r="G98" s="298"/>
      <c r="H98" s="298"/>
      <c r="I98" s="298"/>
      <c r="J98" s="298"/>
      <c r="K98" s="298"/>
      <c r="L98" s="298"/>
      <c r="M98" s="298"/>
      <c r="N98" s="297"/>
      <c r="O98" s="298"/>
      <c r="P98" s="298"/>
      <c r="Q98" s="298"/>
      <c r="R98" s="298"/>
      <c r="S98" s="298"/>
      <c r="T98" s="298"/>
      <c r="U98" s="298"/>
      <c r="V98" s="298"/>
      <c r="W98" s="298"/>
      <c r="X98" s="298"/>
      <c r="Y98" s="297"/>
      <c r="Z98" s="298"/>
      <c r="AA98" s="298"/>
      <c r="AB98" s="298"/>
      <c r="AC98" s="298"/>
      <c r="AD98" s="298"/>
      <c r="AE98" s="298"/>
      <c r="AF98" s="298"/>
      <c r="AG98" s="298"/>
      <c r="AH98" s="298"/>
      <c r="AI98" s="298"/>
      <c r="AJ98" s="297"/>
      <c r="AK98" s="298"/>
      <c r="AL98" s="298"/>
      <c r="AM98" s="298"/>
      <c r="AN98" s="298"/>
      <c r="AO98" s="298"/>
      <c r="AP98" s="298"/>
      <c r="AQ98" s="298"/>
      <c r="AR98" s="298"/>
      <c r="AS98" s="298"/>
      <c r="AT98" s="298"/>
      <c r="AU98" s="297"/>
      <c r="AV98" s="298"/>
      <c r="AW98" s="298"/>
      <c r="AX98" s="298"/>
      <c r="AY98" s="298"/>
      <c r="AZ98" s="298"/>
      <c r="BA98" s="298"/>
      <c r="BB98" s="298"/>
      <c r="BC98" s="298"/>
      <c r="BD98" s="297"/>
      <c r="BE98" s="298"/>
      <c r="BF98" s="298"/>
      <c r="BG98" s="298"/>
      <c r="BH98" s="298"/>
      <c r="BI98" s="298"/>
      <c r="BJ98" s="298"/>
      <c r="BK98" s="298"/>
      <c r="BL98" s="298"/>
      <c r="BM98" s="230"/>
    </row>
    <row r="99" spans="1:65" ht="19.5" customHeight="1">
      <c r="A99" s="41"/>
      <c r="B99" s="296"/>
      <c r="C99" s="297"/>
      <c r="D99" s="298"/>
      <c r="E99" s="298"/>
      <c r="F99" s="298"/>
      <c r="G99" s="298"/>
      <c r="H99" s="298"/>
      <c r="I99" s="298"/>
      <c r="J99" s="298"/>
      <c r="K99" s="298"/>
      <c r="L99" s="298"/>
      <c r="M99" s="298"/>
      <c r="N99" s="297"/>
      <c r="O99" s="298"/>
      <c r="P99" s="298"/>
      <c r="Q99" s="298"/>
      <c r="R99" s="298"/>
      <c r="S99" s="298"/>
      <c r="T99" s="298"/>
      <c r="U99" s="298"/>
      <c r="V99" s="298"/>
      <c r="W99" s="298"/>
      <c r="X99" s="298"/>
      <c r="Y99" s="297"/>
      <c r="Z99" s="298"/>
      <c r="AA99" s="298"/>
      <c r="AB99" s="298"/>
      <c r="AC99" s="298"/>
      <c r="AD99" s="298"/>
      <c r="AE99" s="298"/>
      <c r="AF99" s="298"/>
      <c r="AG99" s="298"/>
      <c r="AH99" s="298"/>
      <c r="AI99" s="298"/>
      <c r="AJ99" s="297"/>
      <c r="AK99" s="298"/>
      <c r="AL99" s="298"/>
      <c r="AM99" s="298"/>
      <c r="AN99" s="298"/>
      <c r="AO99" s="298"/>
      <c r="AP99" s="298"/>
      <c r="AQ99" s="298"/>
      <c r="AR99" s="298"/>
      <c r="AS99" s="298"/>
      <c r="AT99" s="298"/>
      <c r="AU99" s="297"/>
      <c r="AV99" s="298"/>
      <c r="AW99" s="298"/>
      <c r="AX99" s="298"/>
      <c r="AY99" s="298"/>
      <c r="AZ99" s="298"/>
      <c r="BA99" s="298"/>
      <c r="BB99" s="298"/>
      <c r="BC99" s="298"/>
      <c r="BD99" s="297"/>
      <c r="BE99" s="298"/>
      <c r="BF99" s="298"/>
      <c r="BG99" s="298"/>
      <c r="BH99" s="298"/>
      <c r="BI99" s="298"/>
      <c r="BJ99" s="298"/>
      <c r="BK99" s="298"/>
      <c r="BL99" s="298"/>
      <c r="BM99" s="230"/>
    </row>
    <row r="100" spans="1:65" ht="19.5" customHeight="1">
      <c r="A100" s="41"/>
      <c r="B100" s="296"/>
      <c r="C100" s="297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  <c r="N100" s="297"/>
      <c r="O100" s="298"/>
      <c r="P100" s="298"/>
      <c r="Q100" s="298"/>
      <c r="R100" s="298"/>
      <c r="S100" s="298"/>
      <c r="T100" s="298"/>
      <c r="U100" s="298"/>
      <c r="V100" s="298"/>
      <c r="W100" s="298"/>
      <c r="X100" s="298"/>
      <c r="Y100" s="297"/>
      <c r="Z100" s="298"/>
      <c r="AA100" s="298"/>
      <c r="AB100" s="298"/>
      <c r="AC100" s="298"/>
      <c r="AD100" s="298"/>
      <c r="AE100" s="298"/>
      <c r="AF100" s="298"/>
      <c r="AG100" s="298"/>
      <c r="AH100" s="298"/>
      <c r="AI100" s="298"/>
      <c r="AJ100" s="297"/>
      <c r="AK100" s="298"/>
      <c r="AL100" s="298"/>
      <c r="AM100" s="298"/>
      <c r="AN100" s="298"/>
      <c r="AO100" s="298"/>
      <c r="AP100" s="298"/>
      <c r="AQ100" s="298"/>
      <c r="AR100" s="298"/>
      <c r="AS100" s="298"/>
      <c r="AT100" s="298"/>
      <c r="AU100" s="297"/>
      <c r="AV100" s="298"/>
      <c r="AW100" s="298"/>
      <c r="AX100" s="298"/>
      <c r="AY100" s="298"/>
      <c r="AZ100" s="298"/>
      <c r="BA100" s="298"/>
      <c r="BB100" s="298"/>
      <c r="BC100" s="298"/>
      <c r="BD100" s="297"/>
      <c r="BE100" s="298"/>
      <c r="BF100" s="298"/>
      <c r="BG100" s="298"/>
      <c r="BH100" s="298"/>
      <c r="BI100" s="298"/>
      <c r="BJ100" s="298"/>
      <c r="BK100" s="298"/>
      <c r="BL100" s="298"/>
      <c r="BM100" s="230"/>
    </row>
    <row r="101" spans="1:65" ht="19.5" customHeight="1">
      <c r="A101" s="41"/>
      <c r="B101" s="296"/>
      <c r="C101" s="297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7"/>
      <c r="O101" s="298"/>
      <c r="P101" s="298"/>
      <c r="Q101" s="298"/>
      <c r="R101" s="298"/>
      <c r="S101" s="298"/>
      <c r="T101" s="298"/>
      <c r="U101" s="298"/>
      <c r="V101" s="298"/>
      <c r="W101" s="298"/>
      <c r="X101" s="298"/>
      <c r="Y101" s="297"/>
      <c r="Z101" s="298"/>
      <c r="AA101" s="298"/>
      <c r="AB101" s="298"/>
      <c r="AC101" s="298"/>
      <c r="AD101" s="298"/>
      <c r="AE101" s="298"/>
      <c r="AF101" s="298"/>
      <c r="AG101" s="298"/>
      <c r="AH101" s="298"/>
      <c r="AI101" s="298"/>
      <c r="AJ101" s="297"/>
      <c r="AK101" s="298"/>
      <c r="AL101" s="298"/>
      <c r="AM101" s="298"/>
      <c r="AN101" s="298"/>
      <c r="AO101" s="298"/>
      <c r="AP101" s="298"/>
      <c r="AQ101" s="298"/>
      <c r="AR101" s="298"/>
      <c r="AS101" s="298"/>
      <c r="AT101" s="298"/>
      <c r="AU101" s="297"/>
      <c r="AV101" s="298"/>
      <c r="AW101" s="298"/>
      <c r="AX101" s="298"/>
      <c r="AY101" s="298"/>
      <c r="AZ101" s="298"/>
      <c r="BA101" s="298"/>
      <c r="BB101" s="298"/>
      <c r="BC101" s="298"/>
      <c r="BD101" s="297"/>
      <c r="BE101" s="298"/>
      <c r="BF101" s="298"/>
      <c r="BG101" s="298"/>
      <c r="BH101" s="298"/>
      <c r="BI101" s="298"/>
      <c r="BJ101" s="298"/>
      <c r="BK101" s="298"/>
      <c r="BL101" s="298"/>
      <c r="BM101" s="230"/>
    </row>
    <row r="102" spans="1:65" ht="19.5" customHeight="1">
      <c r="A102" s="41"/>
      <c r="B102" s="296"/>
      <c r="C102" s="297"/>
      <c r="D102" s="298"/>
      <c r="E102" s="298"/>
      <c r="F102" s="298"/>
      <c r="G102" s="298"/>
      <c r="H102" s="298"/>
      <c r="I102" s="298"/>
      <c r="J102" s="298"/>
      <c r="K102" s="298"/>
      <c r="L102" s="298"/>
      <c r="M102" s="298"/>
      <c r="N102" s="297"/>
      <c r="O102" s="298"/>
      <c r="P102" s="298"/>
      <c r="Q102" s="298"/>
      <c r="R102" s="298"/>
      <c r="S102" s="298"/>
      <c r="T102" s="298"/>
      <c r="U102" s="298"/>
      <c r="V102" s="298"/>
      <c r="W102" s="298"/>
      <c r="X102" s="298"/>
      <c r="Y102" s="297"/>
      <c r="Z102" s="298"/>
      <c r="AA102" s="298"/>
      <c r="AB102" s="298"/>
      <c r="AC102" s="298"/>
      <c r="AD102" s="298"/>
      <c r="AE102" s="298"/>
      <c r="AF102" s="298"/>
      <c r="AG102" s="298"/>
      <c r="AH102" s="298"/>
      <c r="AI102" s="298"/>
      <c r="AJ102" s="297"/>
      <c r="AK102" s="298"/>
      <c r="AL102" s="298"/>
      <c r="AM102" s="298"/>
      <c r="AN102" s="298"/>
      <c r="AO102" s="298"/>
      <c r="AP102" s="298"/>
      <c r="AQ102" s="298"/>
      <c r="AR102" s="298"/>
      <c r="AS102" s="298"/>
      <c r="AT102" s="298"/>
      <c r="AU102" s="297"/>
      <c r="AV102" s="298"/>
      <c r="AW102" s="298"/>
      <c r="AX102" s="298"/>
      <c r="AY102" s="298"/>
      <c r="AZ102" s="298"/>
      <c r="BA102" s="298"/>
      <c r="BB102" s="298"/>
      <c r="BC102" s="298"/>
      <c r="BD102" s="297"/>
      <c r="BE102" s="298"/>
      <c r="BF102" s="298"/>
      <c r="BG102" s="298"/>
      <c r="BH102" s="298"/>
      <c r="BI102" s="298"/>
      <c r="BJ102" s="298"/>
      <c r="BK102" s="298"/>
      <c r="BL102" s="298"/>
      <c r="BM102" s="230"/>
    </row>
    <row r="103" spans="1:65" ht="19.5" customHeight="1">
      <c r="A103" s="41"/>
      <c r="B103" s="296"/>
      <c r="C103" s="297"/>
      <c r="D103" s="298"/>
      <c r="E103" s="298"/>
      <c r="F103" s="298"/>
      <c r="G103" s="298"/>
      <c r="H103" s="298"/>
      <c r="I103" s="298"/>
      <c r="J103" s="298"/>
      <c r="K103" s="298"/>
      <c r="L103" s="298"/>
      <c r="M103" s="298"/>
      <c r="N103" s="297"/>
      <c r="O103" s="298"/>
      <c r="P103" s="298"/>
      <c r="Q103" s="298"/>
      <c r="R103" s="298"/>
      <c r="S103" s="298"/>
      <c r="T103" s="298"/>
      <c r="U103" s="298"/>
      <c r="V103" s="298"/>
      <c r="W103" s="298"/>
      <c r="X103" s="298"/>
      <c r="Y103" s="297"/>
      <c r="Z103" s="298"/>
      <c r="AA103" s="298"/>
      <c r="AB103" s="298"/>
      <c r="AC103" s="298"/>
      <c r="AD103" s="298"/>
      <c r="AE103" s="298"/>
      <c r="AF103" s="298"/>
      <c r="AG103" s="298"/>
      <c r="AH103" s="298"/>
      <c r="AI103" s="298"/>
      <c r="AJ103" s="297"/>
      <c r="AK103" s="298"/>
      <c r="AL103" s="298"/>
      <c r="AM103" s="298"/>
      <c r="AN103" s="298"/>
      <c r="AO103" s="298"/>
      <c r="AP103" s="298"/>
      <c r="AQ103" s="298"/>
      <c r="AR103" s="298"/>
      <c r="AS103" s="298"/>
      <c r="AT103" s="298"/>
      <c r="AU103" s="297"/>
      <c r="AV103" s="298"/>
      <c r="AW103" s="298"/>
      <c r="AX103" s="298"/>
      <c r="AY103" s="298"/>
      <c r="AZ103" s="298"/>
      <c r="BA103" s="298"/>
      <c r="BB103" s="298"/>
      <c r="BC103" s="298"/>
      <c r="BD103" s="297"/>
      <c r="BE103" s="298"/>
      <c r="BF103" s="298"/>
      <c r="BG103" s="298"/>
      <c r="BH103" s="298"/>
      <c r="BI103" s="298"/>
      <c r="BJ103" s="298"/>
      <c r="BK103" s="298"/>
      <c r="BL103" s="298"/>
      <c r="BM103" s="230"/>
    </row>
    <row r="104" spans="1:65" ht="19.5" customHeight="1">
      <c r="A104" s="41"/>
      <c r="B104" s="296"/>
      <c r="C104" s="297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7"/>
      <c r="O104" s="298"/>
      <c r="P104" s="298"/>
      <c r="Q104" s="298"/>
      <c r="R104" s="298"/>
      <c r="S104" s="298"/>
      <c r="T104" s="298"/>
      <c r="U104" s="298"/>
      <c r="V104" s="298"/>
      <c r="W104" s="298"/>
      <c r="X104" s="298"/>
      <c r="Y104" s="297"/>
      <c r="Z104" s="298"/>
      <c r="AA104" s="298"/>
      <c r="AB104" s="298"/>
      <c r="AC104" s="298"/>
      <c r="AD104" s="298"/>
      <c r="AE104" s="298"/>
      <c r="AF104" s="298"/>
      <c r="AG104" s="298"/>
      <c r="AH104" s="298"/>
      <c r="AI104" s="298"/>
      <c r="AJ104" s="297"/>
      <c r="AK104" s="298"/>
      <c r="AL104" s="298"/>
      <c r="AM104" s="298"/>
      <c r="AN104" s="298"/>
      <c r="AO104" s="298"/>
      <c r="AP104" s="298"/>
      <c r="AQ104" s="298"/>
      <c r="AR104" s="298"/>
      <c r="AS104" s="298"/>
      <c r="AT104" s="298"/>
      <c r="AU104" s="297"/>
      <c r="AV104" s="298"/>
      <c r="AW104" s="298"/>
      <c r="AX104" s="298"/>
      <c r="AY104" s="298"/>
      <c r="AZ104" s="298"/>
      <c r="BA104" s="298"/>
      <c r="BB104" s="298"/>
      <c r="BC104" s="298"/>
      <c r="BD104" s="297"/>
      <c r="BE104" s="298"/>
      <c r="BF104" s="298"/>
      <c r="BG104" s="298"/>
      <c r="BH104" s="298"/>
      <c r="BI104" s="298"/>
      <c r="BJ104" s="298"/>
      <c r="BK104" s="298"/>
      <c r="BL104" s="298"/>
      <c r="BM104" s="230"/>
    </row>
    <row r="105" spans="1:65" ht="19.5" customHeight="1">
      <c r="A105" s="41"/>
      <c r="B105" s="296"/>
      <c r="C105" s="297"/>
      <c r="D105" s="298"/>
      <c r="E105" s="298"/>
      <c r="F105" s="298"/>
      <c r="G105" s="298"/>
      <c r="H105" s="298"/>
      <c r="I105" s="298"/>
      <c r="J105" s="298"/>
      <c r="K105" s="298"/>
      <c r="L105" s="298"/>
      <c r="M105" s="298"/>
      <c r="N105" s="297"/>
      <c r="O105" s="298"/>
      <c r="P105" s="298"/>
      <c r="Q105" s="298"/>
      <c r="R105" s="298"/>
      <c r="S105" s="298"/>
      <c r="T105" s="298"/>
      <c r="U105" s="298"/>
      <c r="V105" s="298"/>
      <c r="W105" s="298"/>
      <c r="X105" s="298"/>
      <c r="Y105" s="297"/>
      <c r="Z105" s="298"/>
      <c r="AA105" s="298"/>
      <c r="AB105" s="298"/>
      <c r="AC105" s="298"/>
      <c r="AD105" s="298"/>
      <c r="AE105" s="298"/>
      <c r="AF105" s="298"/>
      <c r="AG105" s="298"/>
      <c r="AH105" s="298"/>
      <c r="AI105" s="298"/>
      <c r="AJ105" s="297"/>
      <c r="AK105" s="298"/>
      <c r="AL105" s="298"/>
      <c r="AM105" s="298"/>
      <c r="AN105" s="298"/>
      <c r="AO105" s="298"/>
      <c r="AP105" s="298"/>
      <c r="AQ105" s="298"/>
      <c r="AR105" s="298"/>
      <c r="AS105" s="298"/>
      <c r="AT105" s="298"/>
      <c r="AU105" s="297"/>
      <c r="AV105" s="298"/>
      <c r="AW105" s="298"/>
      <c r="AX105" s="298"/>
      <c r="AY105" s="298"/>
      <c r="AZ105" s="298"/>
      <c r="BA105" s="298"/>
      <c r="BB105" s="298"/>
      <c r="BC105" s="298"/>
      <c r="BD105" s="297"/>
      <c r="BE105" s="298"/>
      <c r="BF105" s="298"/>
      <c r="BG105" s="298"/>
      <c r="BH105" s="298"/>
      <c r="BI105" s="298"/>
      <c r="BJ105" s="298"/>
      <c r="BK105" s="298"/>
      <c r="BL105" s="298"/>
      <c r="BM105" s="230"/>
    </row>
    <row r="106" spans="1:65" ht="19.5" customHeight="1">
      <c r="A106" s="41"/>
      <c r="B106" s="296"/>
      <c r="C106" s="297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7"/>
      <c r="O106" s="298"/>
      <c r="P106" s="298"/>
      <c r="Q106" s="298"/>
      <c r="R106" s="298"/>
      <c r="S106" s="298"/>
      <c r="T106" s="298"/>
      <c r="U106" s="298"/>
      <c r="V106" s="298"/>
      <c r="W106" s="298"/>
      <c r="X106" s="298"/>
      <c r="Y106" s="297"/>
      <c r="Z106" s="298"/>
      <c r="AA106" s="298"/>
      <c r="AB106" s="298"/>
      <c r="AC106" s="298"/>
      <c r="AD106" s="298"/>
      <c r="AE106" s="298"/>
      <c r="AF106" s="298"/>
      <c r="AG106" s="298"/>
      <c r="AH106" s="298"/>
      <c r="AI106" s="298"/>
      <c r="AJ106" s="297"/>
      <c r="AK106" s="298"/>
      <c r="AL106" s="298"/>
      <c r="AM106" s="298"/>
      <c r="AN106" s="298"/>
      <c r="AO106" s="298"/>
      <c r="AP106" s="298"/>
      <c r="AQ106" s="298"/>
      <c r="AR106" s="298"/>
      <c r="AS106" s="298"/>
      <c r="AT106" s="298"/>
      <c r="AU106" s="297"/>
      <c r="AV106" s="298"/>
      <c r="AW106" s="298"/>
      <c r="AX106" s="298"/>
      <c r="AY106" s="298"/>
      <c r="AZ106" s="298"/>
      <c r="BA106" s="298"/>
      <c r="BB106" s="298"/>
      <c r="BC106" s="298"/>
      <c r="BD106" s="297"/>
      <c r="BE106" s="298"/>
      <c r="BF106" s="298"/>
      <c r="BG106" s="298"/>
      <c r="BH106" s="298"/>
      <c r="BI106" s="298"/>
      <c r="BJ106" s="298"/>
      <c r="BK106" s="298"/>
      <c r="BL106" s="298"/>
      <c r="BM106" s="230"/>
    </row>
    <row r="107" spans="1:65" ht="19.5" customHeight="1">
      <c r="A107" s="41"/>
      <c r="B107" s="296"/>
      <c r="C107" s="297"/>
      <c r="D107" s="298"/>
      <c r="E107" s="298"/>
      <c r="F107" s="298"/>
      <c r="G107" s="298"/>
      <c r="H107" s="298"/>
      <c r="I107" s="298"/>
      <c r="J107" s="298"/>
      <c r="K107" s="298"/>
      <c r="L107" s="298"/>
      <c r="M107" s="298"/>
      <c r="N107" s="297"/>
      <c r="O107" s="298"/>
      <c r="P107" s="298"/>
      <c r="Q107" s="298"/>
      <c r="R107" s="298"/>
      <c r="S107" s="298"/>
      <c r="T107" s="298"/>
      <c r="U107" s="298"/>
      <c r="V107" s="298"/>
      <c r="W107" s="298"/>
      <c r="X107" s="298"/>
      <c r="Y107" s="297"/>
      <c r="Z107" s="298"/>
      <c r="AA107" s="298"/>
      <c r="AB107" s="298"/>
      <c r="AC107" s="298"/>
      <c r="AD107" s="298"/>
      <c r="AE107" s="298"/>
      <c r="AF107" s="298"/>
      <c r="AG107" s="298"/>
      <c r="AH107" s="298"/>
      <c r="AI107" s="298"/>
      <c r="AJ107" s="297"/>
      <c r="AK107" s="298"/>
      <c r="AL107" s="298"/>
      <c r="AM107" s="298"/>
      <c r="AN107" s="298"/>
      <c r="AO107" s="298"/>
      <c r="AP107" s="298"/>
      <c r="AQ107" s="298"/>
      <c r="AR107" s="298"/>
      <c r="AS107" s="298"/>
      <c r="AT107" s="298"/>
      <c r="AU107" s="297"/>
      <c r="AV107" s="298"/>
      <c r="AW107" s="298"/>
      <c r="AX107" s="298"/>
      <c r="AY107" s="298"/>
      <c r="AZ107" s="298"/>
      <c r="BA107" s="298"/>
      <c r="BB107" s="298"/>
      <c r="BC107" s="298"/>
      <c r="BD107" s="297"/>
      <c r="BE107" s="298"/>
      <c r="BF107" s="298"/>
      <c r="BG107" s="298"/>
      <c r="BH107" s="298"/>
      <c r="BI107" s="298"/>
      <c r="BJ107" s="298"/>
      <c r="BK107" s="298"/>
      <c r="BL107" s="298"/>
      <c r="BM107" s="230"/>
    </row>
    <row r="108" spans="1:65" ht="19.5" customHeight="1">
      <c r="A108" s="41"/>
      <c r="B108" s="296"/>
      <c r="C108" s="297"/>
      <c r="D108" s="298"/>
      <c r="E108" s="298"/>
      <c r="F108" s="298"/>
      <c r="G108" s="298"/>
      <c r="H108" s="298"/>
      <c r="I108" s="298"/>
      <c r="J108" s="298"/>
      <c r="K108" s="298"/>
      <c r="L108" s="298"/>
      <c r="M108" s="298"/>
      <c r="N108" s="297"/>
      <c r="O108" s="298"/>
      <c r="P108" s="298"/>
      <c r="Q108" s="298"/>
      <c r="R108" s="298"/>
      <c r="S108" s="298"/>
      <c r="T108" s="298"/>
      <c r="U108" s="298"/>
      <c r="V108" s="298"/>
      <c r="W108" s="298"/>
      <c r="X108" s="298"/>
      <c r="Y108" s="297"/>
      <c r="Z108" s="298"/>
      <c r="AA108" s="298"/>
      <c r="AB108" s="298"/>
      <c r="AC108" s="298"/>
      <c r="AD108" s="298"/>
      <c r="AE108" s="298"/>
      <c r="AF108" s="298"/>
      <c r="AG108" s="298"/>
      <c r="AH108" s="298"/>
      <c r="AI108" s="298"/>
      <c r="AJ108" s="297"/>
      <c r="AK108" s="298"/>
      <c r="AL108" s="298"/>
      <c r="AM108" s="298"/>
      <c r="AN108" s="298"/>
      <c r="AO108" s="298"/>
      <c r="AP108" s="298"/>
      <c r="AQ108" s="298"/>
      <c r="AR108" s="298"/>
      <c r="AS108" s="298"/>
      <c r="AT108" s="298"/>
      <c r="AU108" s="297"/>
      <c r="AV108" s="298"/>
      <c r="AW108" s="298"/>
      <c r="AX108" s="298"/>
      <c r="AY108" s="298"/>
      <c r="AZ108" s="298"/>
      <c r="BA108" s="298"/>
      <c r="BB108" s="298"/>
      <c r="BC108" s="298"/>
      <c r="BD108" s="297"/>
      <c r="BE108" s="298"/>
      <c r="BF108" s="298"/>
      <c r="BG108" s="298"/>
      <c r="BH108" s="298"/>
      <c r="BI108" s="298"/>
      <c r="BJ108" s="298"/>
      <c r="BK108" s="298"/>
      <c r="BL108" s="298"/>
      <c r="BM108" s="230"/>
    </row>
    <row r="109" spans="1:65" ht="19.5" customHeight="1">
      <c r="A109" s="41"/>
      <c r="B109" s="296"/>
      <c r="C109" s="297"/>
      <c r="D109" s="298"/>
      <c r="E109" s="298"/>
      <c r="F109" s="298"/>
      <c r="G109" s="298"/>
      <c r="H109" s="298"/>
      <c r="I109" s="298"/>
      <c r="J109" s="298"/>
      <c r="K109" s="298"/>
      <c r="L109" s="298"/>
      <c r="M109" s="298"/>
      <c r="N109" s="297"/>
      <c r="O109" s="298"/>
      <c r="P109" s="298"/>
      <c r="Q109" s="298"/>
      <c r="R109" s="298"/>
      <c r="S109" s="298"/>
      <c r="T109" s="298"/>
      <c r="U109" s="298"/>
      <c r="V109" s="298"/>
      <c r="W109" s="298"/>
      <c r="X109" s="298"/>
      <c r="Y109" s="297"/>
      <c r="Z109" s="298"/>
      <c r="AA109" s="298"/>
      <c r="AB109" s="298"/>
      <c r="AC109" s="298"/>
      <c r="AD109" s="298"/>
      <c r="AE109" s="298"/>
      <c r="AF109" s="298"/>
      <c r="AG109" s="298"/>
      <c r="AH109" s="298"/>
      <c r="AI109" s="298"/>
      <c r="AJ109" s="297"/>
      <c r="AK109" s="298"/>
      <c r="AL109" s="298"/>
      <c r="AM109" s="298"/>
      <c r="AN109" s="298"/>
      <c r="AO109" s="298"/>
      <c r="AP109" s="298"/>
      <c r="AQ109" s="298"/>
      <c r="AR109" s="298"/>
      <c r="AS109" s="298"/>
      <c r="AT109" s="298"/>
      <c r="AU109" s="297"/>
      <c r="AV109" s="298"/>
      <c r="AW109" s="298"/>
      <c r="AX109" s="298"/>
      <c r="AY109" s="298"/>
      <c r="AZ109" s="298"/>
      <c r="BA109" s="298"/>
      <c r="BB109" s="298"/>
      <c r="BC109" s="298"/>
      <c r="BD109" s="297"/>
      <c r="BE109" s="298"/>
      <c r="BF109" s="298"/>
      <c r="BG109" s="298"/>
      <c r="BH109" s="298"/>
      <c r="BI109" s="298"/>
      <c r="BJ109" s="298"/>
      <c r="BK109" s="298"/>
      <c r="BL109" s="298"/>
      <c r="BM109" s="230"/>
    </row>
    <row r="110" spans="1:65" ht="19.5" customHeight="1">
      <c r="A110" s="41"/>
      <c r="B110" s="296"/>
      <c r="C110" s="297"/>
      <c r="D110" s="298"/>
      <c r="E110" s="298"/>
      <c r="F110" s="298"/>
      <c r="G110" s="298"/>
      <c r="H110" s="298"/>
      <c r="I110" s="298"/>
      <c r="J110" s="298"/>
      <c r="K110" s="298"/>
      <c r="L110" s="298"/>
      <c r="M110" s="298"/>
      <c r="N110" s="297"/>
      <c r="O110" s="298"/>
      <c r="P110" s="298"/>
      <c r="Q110" s="298"/>
      <c r="R110" s="298"/>
      <c r="S110" s="298"/>
      <c r="T110" s="298"/>
      <c r="U110" s="298"/>
      <c r="V110" s="298"/>
      <c r="W110" s="298"/>
      <c r="X110" s="298"/>
      <c r="Y110" s="297"/>
      <c r="Z110" s="298"/>
      <c r="AA110" s="298"/>
      <c r="AB110" s="298"/>
      <c r="AC110" s="298"/>
      <c r="AD110" s="298"/>
      <c r="AE110" s="298"/>
      <c r="AF110" s="298"/>
      <c r="AG110" s="298"/>
      <c r="AH110" s="298"/>
      <c r="AI110" s="298"/>
      <c r="AJ110" s="297"/>
      <c r="AK110" s="298"/>
      <c r="AL110" s="298"/>
      <c r="AM110" s="298"/>
      <c r="AN110" s="298"/>
      <c r="AO110" s="298"/>
      <c r="AP110" s="298"/>
      <c r="AQ110" s="298"/>
      <c r="AR110" s="298"/>
      <c r="AS110" s="298"/>
      <c r="AT110" s="298"/>
      <c r="AU110" s="297"/>
      <c r="AV110" s="298"/>
      <c r="AW110" s="298"/>
      <c r="AX110" s="298"/>
      <c r="AY110" s="298"/>
      <c r="AZ110" s="298"/>
      <c r="BA110" s="298"/>
      <c r="BB110" s="298"/>
      <c r="BC110" s="298"/>
      <c r="BD110" s="297"/>
      <c r="BE110" s="298"/>
      <c r="BF110" s="298"/>
      <c r="BG110" s="298"/>
      <c r="BH110" s="298"/>
      <c r="BI110" s="298"/>
      <c r="BJ110" s="298"/>
      <c r="BK110" s="298"/>
      <c r="BL110" s="298"/>
      <c r="BM110" s="230"/>
    </row>
    <row r="111" spans="1:65" ht="19.5" customHeight="1">
      <c r="A111" s="41"/>
      <c r="B111" s="296"/>
      <c r="C111" s="297"/>
      <c r="D111" s="298"/>
      <c r="E111" s="298"/>
      <c r="F111" s="298"/>
      <c r="G111" s="298"/>
      <c r="H111" s="298"/>
      <c r="I111" s="298"/>
      <c r="J111" s="298"/>
      <c r="K111" s="298"/>
      <c r="L111" s="298"/>
      <c r="M111" s="298"/>
      <c r="N111" s="297"/>
      <c r="O111" s="298"/>
      <c r="P111" s="298"/>
      <c r="Q111" s="298"/>
      <c r="R111" s="298"/>
      <c r="S111" s="298"/>
      <c r="T111" s="298"/>
      <c r="U111" s="298"/>
      <c r="V111" s="298"/>
      <c r="W111" s="298"/>
      <c r="X111" s="298"/>
      <c r="Y111" s="297"/>
      <c r="Z111" s="298"/>
      <c r="AA111" s="298"/>
      <c r="AB111" s="298"/>
      <c r="AC111" s="298"/>
      <c r="AD111" s="298"/>
      <c r="AE111" s="298"/>
      <c r="AF111" s="298"/>
      <c r="AG111" s="298"/>
      <c r="AH111" s="298"/>
      <c r="AI111" s="298"/>
      <c r="AJ111" s="297"/>
      <c r="AK111" s="298"/>
      <c r="AL111" s="298"/>
      <c r="AM111" s="298"/>
      <c r="AN111" s="298"/>
      <c r="AO111" s="298"/>
      <c r="AP111" s="298"/>
      <c r="AQ111" s="298"/>
      <c r="AR111" s="298"/>
      <c r="AS111" s="298"/>
      <c r="AT111" s="298"/>
      <c r="AU111" s="297"/>
      <c r="AV111" s="298"/>
      <c r="AW111" s="298"/>
      <c r="AX111" s="298"/>
      <c r="AY111" s="298"/>
      <c r="AZ111" s="298"/>
      <c r="BA111" s="298"/>
      <c r="BB111" s="298"/>
      <c r="BC111" s="298"/>
      <c r="BD111" s="297"/>
      <c r="BE111" s="298"/>
      <c r="BF111" s="298"/>
      <c r="BG111" s="298"/>
      <c r="BH111" s="298"/>
      <c r="BI111" s="298"/>
      <c r="BJ111" s="298"/>
      <c r="BK111" s="298"/>
      <c r="BL111" s="298"/>
      <c r="BM111" s="230"/>
    </row>
    <row r="112" spans="1:65" ht="19.5" customHeight="1">
      <c r="A112" s="41"/>
      <c r="B112" s="296"/>
      <c r="C112" s="297"/>
      <c r="D112" s="298"/>
      <c r="E112" s="298"/>
      <c r="F112" s="298"/>
      <c r="G112" s="298"/>
      <c r="H112" s="298"/>
      <c r="I112" s="298"/>
      <c r="J112" s="298"/>
      <c r="K112" s="298"/>
      <c r="L112" s="298"/>
      <c r="M112" s="298"/>
      <c r="N112" s="297"/>
      <c r="O112" s="298"/>
      <c r="P112" s="298"/>
      <c r="Q112" s="298"/>
      <c r="R112" s="298"/>
      <c r="S112" s="298"/>
      <c r="T112" s="298"/>
      <c r="U112" s="298"/>
      <c r="V112" s="298"/>
      <c r="W112" s="298"/>
      <c r="X112" s="298"/>
      <c r="Y112" s="297"/>
      <c r="Z112" s="298"/>
      <c r="AA112" s="298"/>
      <c r="AB112" s="298"/>
      <c r="AC112" s="298"/>
      <c r="AD112" s="298"/>
      <c r="AE112" s="298"/>
      <c r="AF112" s="298"/>
      <c r="AG112" s="298"/>
      <c r="AH112" s="298"/>
      <c r="AI112" s="298"/>
      <c r="AJ112" s="297"/>
      <c r="AK112" s="298"/>
      <c r="AL112" s="298"/>
      <c r="AM112" s="298"/>
      <c r="AN112" s="298"/>
      <c r="AO112" s="298"/>
      <c r="AP112" s="298"/>
      <c r="AQ112" s="298"/>
      <c r="AR112" s="298"/>
      <c r="AS112" s="298"/>
      <c r="AT112" s="298"/>
      <c r="AU112" s="297"/>
      <c r="AV112" s="298"/>
      <c r="AW112" s="298"/>
      <c r="AX112" s="298"/>
      <c r="AY112" s="298"/>
      <c r="AZ112" s="298"/>
      <c r="BA112" s="298"/>
      <c r="BB112" s="298"/>
      <c r="BC112" s="298"/>
      <c r="BD112" s="297"/>
      <c r="BE112" s="298"/>
      <c r="BF112" s="298"/>
      <c r="BG112" s="298"/>
      <c r="BH112" s="298"/>
      <c r="BI112" s="298"/>
      <c r="BJ112" s="298"/>
      <c r="BK112" s="298"/>
      <c r="BL112" s="298"/>
      <c r="BM112" s="230"/>
    </row>
    <row r="113" spans="1:65" ht="19.5" customHeight="1">
      <c r="A113" s="41"/>
      <c r="B113" s="296"/>
      <c r="C113" s="297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7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7"/>
      <c r="Z113" s="298"/>
      <c r="AA113" s="298"/>
      <c r="AB113" s="298"/>
      <c r="AC113" s="298"/>
      <c r="AD113" s="298"/>
      <c r="AE113" s="298"/>
      <c r="AF113" s="298"/>
      <c r="AG113" s="298"/>
      <c r="AH113" s="298"/>
      <c r="AI113" s="298"/>
      <c r="AJ113" s="297"/>
      <c r="AK113" s="298"/>
      <c r="AL113" s="298"/>
      <c r="AM113" s="298"/>
      <c r="AN113" s="298"/>
      <c r="AO113" s="298"/>
      <c r="AP113" s="298"/>
      <c r="AQ113" s="298"/>
      <c r="AR113" s="298"/>
      <c r="AS113" s="298"/>
      <c r="AT113" s="298"/>
      <c r="AU113" s="297"/>
      <c r="AV113" s="298"/>
      <c r="AW113" s="298"/>
      <c r="AX113" s="298"/>
      <c r="AY113" s="298"/>
      <c r="AZ113" s="298"/>
      <c r="BA113" s="298"/>
      <c r="BB113" s="298"/>
      <c r="BC113" s="298"/>
      <c r="BD113" s="297"/>
      <c r="BE113" s="298"/>
      <c r="BF113" s="298"/>
      <c r="BG113" s="298"/>
      <c r="BH113" s="298"/>
      <c r="BI113" s="298"/>
      <c r="BJ113" s="298"/>
      <c r="BK113" s="298"/>
      <c r="BL113" s="298"/>
      <c r="BM113" s="230"/>
    </row>
    <row r="114" spans="1:65" ht="19.5" customHeight="1">
      <c r="A114" s="41"/>
      <c r="B114" s="296"/>
      <c r="C114" s="297"/>
      <c r="D114" s="298"/>
      <c r="E114" s="298"/>
      <c r="F114" s="298"/>
      <c r="G114" s="298"/>
      <c r="H114" s="298"/>
      <c r="I114" s="298"/>
      <c r="J114" s="298"/>
      <c r="K114" s="298"/>
      <c r="L114" s="298"/>
      <c r="M114" s="298"/>
      <c r="N114" s="297"/>
      <c r="O114" s="298"/>
      <c r="P114" s="298"/>
      <c r="Q114" s="298"/>
      <c r="R114" s="298"/>
      <c r="S114" s="298"/>
      <c r="T114" s="298"/>
      <c r="U114" s="298"/>
      <c r="V114" s="298"/>
      <c r="W114" s="298"/>
      <c r="X114" s="298"/>
      <c r="Y114" s="297"/>
      <c r="Z114" s="298"/>
      <c r="AA114" s="298"/>
      <c r="AB114" s="298"/>
      <c r="AC114" s="298"/>
      <c r="AD114" s="298"/>
      <c r="AE114" s="298"/>
      <c r="AF114" s="298"/>
      <c r="AG114" s="298"/>
      <c r="AH114" s="298"/>
      <c r="AI114" s="298"/>
      <c r="AJ114" s="297"/>
      <c r="AK114" s="298"/>
      <c r="AL114" s="298"/>
      <c r="AM114" s="298"/>
      <c r="AN114" s="298"/>
      <c r="AO114" s="298"/>
      <c r="AP114" s="298"/>
      <c r="AQ114" s="298"/>
      <c r="AR114" s="298"/>
      <c r="AS114" s="298"/>
      <c r="AT114" s="298"/>
      <c r="AU114" s="297"/>
      <c r="AV114" s="298"/>
      <c r="AW114" s="298"/>
      <c r="AX114" s="298"/>
      <c r="AY114" s="298"/>
      <c r="AZ114" s="298"/>
      <c r="BA114" s="298"/>
      <c r="BB114" s="298"/>
      <c r="BC114" s="298"/>
      <c r="BD114" s="297"/>
      <c r="BE114" s="298"/>
      <c r="BF114" s="298"/>
      <c r="BG114" s="298"/>
      <c r="BH114" s="298"/>
      <c r="BI114" s="298"/>
      <c r="BJ114" s="298"/>
      <c r="BK114" s="298"/>
      <c r="BL114" s="298"/>
      <c r="BM114" s="230"/>
    </row>
    <row r="115" spans="1:65" ht="19.5" customHeight="1">
      <c r="A115" s="41"/>
      <c r="B115" s="296"/>
      <c r="C115" s="297"/>
      <c r="D115" s="298"/>
      <c r="E115" s="298"/>
      <c r="F115" s="298"/>
      <c r="G115" s="298"/>
      <c r="H115" s="298"/>
      <c r="I115" s="298"/>
      <c r="J115" s="298"/>
      <c r="K115" s="298"/>
      <c r="L115" s="298"/>
      <c r="M115" s="298"/>
      <c r="N115" s="297"/>
      <c r="O115" s="298"/>
      <c r="P115" s="298"/>
      <c r="Q115" s="298"/>
      <c r="R115" s="298"/>
      <c r="S115" s="298"/>
      <c r="T115" s="298"/>
      <c r="U115" s="298"/>
      <c r="V115" s="298"/>
      <c r="W115" s="298"/>
      <c r="X115" s="298"/>
      <c r="Y115" s="297"/>
      <c r="Z115" s="298"/>
      <c r="AA115" s="298"/>
      <c r="AB115" s="298"/>
      <c r="AC115" s="298"/>
      <c r="AD115" s="298"/>
      <c r="AE115" s="298"/>
      <c r="AF115" s="298"/>
      <c r="AG115" s="298"/>
      <c r="AH115" s="298"/>
      <c r="AI115" s="298"/>
      <c r="AJ115" s="297"/>
      <c r="AK115" s="298"/>
      <c r="AL115" s="298"/>
      <c r="AM115" s="298"/>
      <c r="AN115" s="298"/>
      <c r="AO115" s="298"/>
      <c r="AP115" s="298"/>
      <c r="AQ115" s="298"/>
      <c r="AR115" s="298"/>
      <c r="AS115" s="298"/>
      <c r="AT115" s="298"/>
      <c r="AU115" s="297"/>
      <c r="AV115" s="298"/>
      <c r="AW115" s="298"/>
      <c r="AX115" s="298"/>
      <c r="AY115" s="298"/>
      <c r="AZ115" s="298"/>
      <c r="BA115" s="298"/>
      <c r="BB115" s="298"/>
      <c r="BC115" s="298"/>
      <c r="BD115" s="297"/>
      <c r="BE115" s="298"/>
      <c r="BF115" s="298"/>
      <c r="BG115" s="298"/>
      <c r="BH115" s="298"/>
      <c r="BI115" s="298"/>
      <c r="BJ115" s="298"/>
      <c r="BK115" s="298"/>
      <c r="BL115" s="298"/>
      <c r="BM115" s="230"/>
    </row>
    <row r="116" spans="1:65" ht="19.5" customHeight="1">
      <c r="A116" s="41"/>
      <c r="B116" s="296"/>
      <c r="C116" s="297"/>
      <c r="D116" s="298"/>
      <c r="E116" s="298"/>
      <c r="F116" s="298"/>
      <c r="G116" s="298"/>
      <c r="H116" s="298"/>
      <c r="I116" s="298"/>
      <c r="J116" s="298"/>
      <c r="K116" s="298"/>
      <c r="L116" s="298"/>
      <c r="M116" s="298"/>
      <c r="N116" s="297"/>
      <c r="O116" s="298"/>
      <c r="P116" s="298"/>
      <c r="Q116" s="298"/>
      <c r="R116" s="298"/>
      <c r="S116" s="298"/>
      <c r="T116" s="298"/>
      <c r="U116" s="298"/>
      <c r="V116" s="298"/>
      <c r="W116" s="298"/>
      <c r="X116" s="298"/>
      <c r="Y116" s="297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  <c r="AJ116" s="297"/>
      <c r="AK116" s="298"/>
      <c r="AL116" s="298"/>
      <c r="AM116" s="298"/>
      <c r="AN116" s="298"/>
      <c r="AO116" s="298"/>
      <c r="AP116" s="298"/>
      <c r="AQ116" s="298"/>
      <c r="AR116" s="298"/>
      <c r="AS116" s="298"/>
      <c r="AT116" s="298"/>
      <c r="AU116" s="297"/>
      <c r="AV116" s="298"/>
      <c r="AW116" s="298"/>
      <c r="AX116" s="298"/>
      <c r="AY116" s="298"/>
      <c r="AZ116" s="298"/>
      <c r="BA116" s="298"/>
      <c r="BB116" s="298"/>
      <c r="BC116" s="298"/>
      <c r="BD116" s="297"/>
      <c r="BE116" s="298"/>
      <c r="BF116" s="298"/>
      <c r="BG116" s="298"/>
      <c r="BH116" s="298"/>
      <c r="BI116" s="298"/>
      <c r="BJ116" s="298"/>
      <c r="BK116" s="298"/>
      <c r="BL116" s="298"/>
      <c r="BM116" s="230"/>
    </row>
    <row r="117" spans="1:65" ht="19.5" customHeight="1">
      <c r="A117" s="41"/>
      <c r="B117" s="296"/>
      <c r="C117" s="297"/>
      <c r="D117" s="298"/>
      <c r="E117" s="298"/>
      <c r="F117" s="298"/>
      <c r="G117" s="298"/>
      <c r="H117" s="298"/>
      <c r="I117" s="298"/>
      <c r="J117" s="298"/>
      <c r="K117" s="298"/>
      <c r="L117" s="298"/>
      <c r="M117" s="298"/>
      <c r="N117" s="297"/>
      <c r="O117" s="298"/>
      <c r="P117" s="298"/>
      <c r="Q117" s="298"/>
      <c r="R117" s="298"/>
      <c r="S117" s="298"/>
      <c r="T117" s="298"/>
      <c r="U117" s="298"/>
      <c r="V117" s="298"/>
      <c r="W117" s="298"/>
      <c r="X117" s="298"/>
      <c r="Y117" s="297"/>
      <c r="Z117" s="298"/>
      <c r="AA117" s="298"/>
      <c r="AB117" s="298"/>
      <c r="AC117" s="298"/>
      <c r="AD117" s="298"/>
      <c r="AE117" s="298"/>
      <c r="AF117" s="298"/>
      <c r="AG117" s="298"/>
      <c r="AH117" s="298"/>
      <c r="AI117" s="298"/>
      <c r="AJ117" s="297"/>
      <c r="AK117" s="298"/>
      <c r="AL117" s="298"/>
      <c r="AM117" s="298"/>
      <c r="AN117" s="298"/>
      <c r="AO117" s="298"/>
      <c r="AP117" s="298"/>
      <c r="AQ117" s="298"/>
      <c r="AR117" s="298"/>
      <c r="AS117" s="298"/>
      <c r="AT117" s="298"/>
      <c r="AU117" s="297"/>
      <c r="AV117" s="298"/>
      <c r="AW117" s="298"/>
      <c r="AX117" s="298"/>
      <c r="AY117" s="298"/>
      <c r="AZ117" s="298"/>
      <c r="BA117" s="298"/>
      <c r="BB117" s="298"/>
      <c r="BC117" s="298"/>
      <c r="BD117" s="297"/>
      <c r="BE117" s="298"/>
      <c r="BF117" s="298"/>
      <c r="BG117" s="298"/>
      <c r="BH117" s="298"/>
      <c r="BI117" s="298"/>
      <c r="BJ117" s="298"/>
      <c r="BK117" s="298"/>
      <c r="BL117" s="298"/>
      <c r="BM117" s="230"/>
    </row>
    <row r="118" spans="1:65" ht="19.5" customHeight="1">
      <c r="A118" s="41"/>
      <c r="B118" s="296"/>
      <c r="C118" s="297"/>
      <c r="D118" s="298"/>
      <c r="E118" s="298"/>
      <c r="F118" s="298"/>
      <c r="G118" s="298"/>
      <c r="H118" s="298"/>
      <c r="I118" s="298"/>
      <c r="J118" s="298"/>
      <c r="K118" s="298"/>
      <c r="L118" s="298"/>
      <c r="M118" s="298"/>
      <c r="N118" s="297"/>
      <c r="O118" s="298"/>
      <c r="P118" s="298"/>
      <c r="Q118" s="298"/>
      <c r="R118" s="298"/>
      <c r="S118" s="298"/>
      <c r="T118" s="298"/>
      <c r="U118" s="298"/>
      <c r="V118" s="298"/>
      <c r="W118" s="298"/>
      <c r="X118" s="298"/>
      <c r="Y118" s="297"/>
      <c r="Z118" s="298"/>
      <c r="AA118" s="298"/>
      <c r="AB118" s="298"/>
      <c r="AC118" s="298"/>
      <c r="AD118" s="298"/>
      <c r="AE118" s="298"/>
      <c r="AF118" s="298"/>
      <c r="AG118" s="298"/>
      <c r="AH118" s="298"/>
      <c r="AI118" s="298"/>
      <c r="AJ118" s="297"/>
      <c r="AK118" s="298"/>
      <c r="AL118" s="298"/>
      <c r="AM118" s="298"/>
      <c r="AN118" s="298"/>
      <c r="AO118" s="298"/>
      <c r="AP118" s="298"/>
      <c r="AQ118" s="298"/>
      <c r="AR118" s="298"/>
      <c r="AS118" s="298"/>
      <c r="AT118" s="298"/>
      <c r="AU118" s="297"/>
      <c r="AV118" s="298"/>
      <c r="AW118" s="298"/>
      <c r="AX118" s="298"/>
      <c r="AY118" s="298"/>
      <c r="AZ118" s="298"/>
      <c r="BA118" s="298"/>
      <c r="BB118" s="298"/>
      <c r="BC118" s="298"/>
      <c r="BD118" s="297"/>
      <c r="BE118" s="298"/>
      <c r="BF118" s="298"/>
      <c r="BG118" s="298"/>
      <c r="BH118" s="298"/>
      <c r="BI118" s="298"/>
      <c r="BJ118" s="298"/>
      <c r="BK118" s="298"/>
      <c r="BL118" s="298"/>
      <c r="BM118" s="230"/>
    </row>
    <row r="119" spans="1:65" ht="19.5" customHeight="1">
      <c r="A119" s="41"/>
      <c r="B119" s="296"/>
      <c r="C119" s="297"/>
      <c r="D119" s="298"/>
      <c r="E119" s="298"/>
      <c r="F119" s="298"/>
      <c r="G119" s="298"/>
      <c r="H119" s="298"/>
      <c r="I119" s="298"/>
      <c r="J119" s="298"/>
      <c r="K119" s="298"/>
      <c r="L119" s="298"/>
      <c r="M119" s="298"/>
      <c r="N119" s="297"/>
      <c r="O119" s="298"/>
      <c r="P119" s="298"/>
      <c r="Q119" s="298"/>
      <c r="R119" s="298"/>
      <c r="S119" s="298"/>
      <c r="T119" s="298"/>
      <c r="U119" s="298"/>
      <c r="V119" s="298"/>
      <c r="W119" s="298"/>
      <c r="X119" s="298"/>
      <c r="Y119" s="297"/>
      <c r="Z119" s="298"/>
      <c r="AA119" s="298"/>
      <c r="AB119" s="298"/>
      <c r="AC119" s="298"/>
      <c r="AD119" s="298"/>
      <c r="AE119" s="298"/>
      <c r="AF119" s="298"/>
      <c r="AG119" s="298"/>
      <c r="AH119" s="298"/>
      <c r="AI119" s="298"/>
      <c r="AJ119" s="297"/>
      <c r="AK119" s="298"/>
      <c r="AL119" s="298"/>
      <c r="AM119" s="298"/>
      <c r="AN119" s="298"/>
      <c r="AO119" s="298"/>
      <c r="AP119" s="298"/>
      <c r="AQ119" s="298"/>
      <c r="AR119" s="298"/>
      <c r="AS119" s="298"/>
      <c r="AT119" s="298"/>
      <c r="AU119" s="297"/>
      <c r="AV119" s="298"/>
      <c r="AW119" s="298"/>
      <c r="AX119" s="298"/>
      <c r="AY119" s="298"/>
      <c r="AZ119" s="298"/>
      <c r="BA119" s="298"/>
      <c r="BB119" s="298"/>
      <c r="BC119" s="298"/>
      <c r="BD119" s="297"/>
      <c r="BE119" s="298"/>
      <c r="BF119" s="298"/>
      <c r="BG119" s="298"/>
      <c r="BH119" s="298"/>
      <c r="BI119" s="298"/>
      <c r="BJ119" s="298"/>
      <c r="BK119" s="298"/>
      <c r="BL119" s="298"/>
      <c r="BM119" s="230"/>
    </row>
    <row r="120" spans="1:65" ht="19.5" customHeight="1">
      <c r="A120" s="41"/>
      <c r="B120" s="296"/>
      <c r="C120" s="297"/>
      <c r="D120" s="298"/>
      <c r="E120" s="298"/>
      <c r="F120" s="298"/>
      <c r="G120" s="298"/>
      <c r="H120" s="298"/>
      <c r="I120" s="298"/>
      <c r="J120" s="298"/>
      <c r="K120" s="298"/>
      <c r="L120" s="298"/>
      <c r="M120" s="298"/>
      <c r="N120" s="297"/>
      <c r="O120" s="298"/>
      <c r="P120" s="298"/>
      <c r="Q120" s="298"/>
      <c r="R120" s="298"/>
      <c r="S120" s="298"/>
      <c r="T120" s="298"/>
      <c r="U120" s="298"/>
      <c r="V120" s="298"/>
      <c r="W120" s="298"/>
      <c r="X120" s="298"/>
      <c r="Y120" s="297"/>
      <c r="Z120" s="298"/>
      <c r="AA120" s="298"/>
      <c r="AB120" s="298"/>
      <c r="AC120" s="298"/>
      <c r="AD120" s="298"/>
      <c r="AE120" s="298"/>
      <c r="AF120" s="298"/>
      <c r="AG120" s="298"/>
      <c r="AH120" s="298"/>
      <c r="AI120" s="298"/>
      <c r="AJ120" s="297"/>
      <c r="AK120" s="298"/>
      <c r="AL120" s="298"/>
      <c r="AM120" s="298"/>
      <c r="AN120" s="298"/>
      <c r="AO120" s="298"/>
      <c r="AP120" s="298"/>
      <c r="AQ120" s="298"/>
      <c r="AR120" s="298"/>
      <c r="AS120" s="298"/>
      <c r="AT120" s="298"/>
      <c r="AU120" s="297"/>
      <c r="AV120" s="298"/>
      <c r="AW120" s="298"/>
      <c r="AX120" s="298"/>
      <c r="AY120" s="298"/>
      <c r="AZ120" s="298"/>
      <c r="BA120" s="298"/>
      <c r="BB120" s="298"/>
      <c r="BC120" s="298"/>
      <c r="BD120" s="297"/>
      <c r="BE120" s="298"/>
      <c r="BF120" s="298"/>
      <c r="BG120" s="298"/>
      <c r="BH120" s="298"/>
      <c r="BI120" s="298"/>
      <c r="BJ120" s="298"/>
      <c r="BK120" s="298"/>
      <c r="BL120" s="298"/>
      <c r="BM120" s="230"/>
    </row>
    <row r="121" spans="1:65" ht="19.5" customHeight="1">
      <c r="A121" s="41"/>
      <c r="B121" s="296"/>
      <c r="C121" s="297"/>
      <c r="D121" s="298"/>
      <c r="E121" s="298"/>
      <c r="F121" s="298"/>
      <c r="G121" s="298"/>
      <c r="H121" s="298"/>
      <c r="I121" s="298"/>
      <c r="J121" s="298"/>
      <c r="K121" s="298"/>
      <c r="L121" s="298"/>
      <c r="M121" s="298"/>
      <c r="N121" s="297"/>
      <c r="O121" s="298"/>
      <c r="P121" s="298"/>
      <c r="Q121" s="298"/>
      <c r="R121" s="298"/>
      <c r="S121" s="298"/>
      <c r="T121" s="298"/>
      <c r="U121" s="298"/>
      <c r="V121" s="298"/>
      <c r="W121" s="298"/>
      <c r="X121" s="298"/>
      <c r="Y121" s="297"/>
      <c r="Z121" s="298"/>
      <c r="AA121" s="298"/>
      <c r="AB121" s="298"/>
      <c r="AC121" s="298"/>
      <c r="AD121" s="298"/>
      <c r="AE121" s="298"/>
      <c r="AF121" s="298"/>
      <c r="AG121" s="298"/>
      <c r="AH121" s="298"/>
      <c r="AI121" s="298"/>
      <c r="AJ121" s="297"/>
      <c r="AK121" s="298"/>
      <c r="AL121" s="298"/>
      <c r="AM121" s="298"/>
      <c r="AN121" s="298"/>
      <c r="AO121" s="298"/>
      <c r="AP121" s="298"/>
      <c r="AQ121" s="298"/>
      <c r="AR121" s="298"/>
      <c r="AS121" s="298"/>
      <c r="AT121" s="298"/>
      <c r="AU121" s="297"/>
      <c r="AV121" s="298"/>
      <c r="AW121" s="298"/>
      <c r="AX121" s="298"/>
      <c r="AY121" s="298"/>
      <c r="AZ121" s="298"/>
      <c r="BA121" s="298"/>
      <c r="BB121" s="298"/>
      <c r="BC121" s="298"/>
      <c r="BD121" s="297"/>
      <c r="BE121" s="298"/>
      <c r="BF121" s="298"/>
      <c r="BG121" s="298"/>
      <c r="BH121" s="298"/>
      <c r="BI121" s="298"/>
      <c r="BJ121" s="298"/>
      <c r="BK121" s="298"/>
      <c r="BL121" s="298"/>
      <c r="BM121" s="230"/>
    </row>
    <row r="122" spans="1:65" ht="19.5" customHeight="1">
      <c r="A122" s="41"/>
      <c r="B122" s="296"/>
      <c r="C122" s="297"/>
      <c r="D122" s="298"/>
      <c r="E122" s="298"/>
      <c r="F122" s="298"/>
      <c r="G122" s="298"/>
      <c r="H122" s="298"/>
      <c r="I122" s="298"/>
      <c r="J122" s="298"/>
      <c r="K122" s="298"/>
      <c r="L122" s="298"/>
      <c r="M122" s="298"/>
      <c r="N122" s="297"/>
      <c r="O122" s="298"/>
      <c r="P122" s="298"/>
      <c r="Q122" s="298"/>
      <c r="R122" s="298"/>
      <c r="S122" s="298"/>
      <c r="T122" s="298"/>
      <c r="U122" s="298"/>
      <c r="V122" s="298"/>
      <c r="W122" s="298"/>
      <c r="X122" s="298"/>
      <c r="Y122" s="297"/>
      <c r="Z122" s="298"/>
      <c r="AA122" s="298"/>
      <c r="AB122" s="298"/>
      <c r="AC122" s="298"/>
      <c r="AD122" s="298"/>
      <c r="AE122" s="298"/>
      <c r="AF122" s="298"/>
      <c r="AG122" s="298"/>
      <c r="AH122" s="298"/>
      <c r="AI122" s="298"/>
      <c r="AJ122" s="297"/>
      <c r="AK122" s="298"/>
      <c r="AL122" s="298"/>
      <c r="AM122" s="298"/>
      <c r="AN122" s="298"/>
      <c r="AO122" s="298"/>
      <c r="AP122" s="298"/>
      <c r="AQ122" s="298"/>
      <c r="AR122" s="298"/>
      <c r="AS122" s="298"/>
      <c r="AT122" s="298"/>
      <c r="AU122" s="297"/>
      <c r="AV122" s="298"/>
      <c r="AW122" s="298"/>
      <c r="AX122" s="298"/>
      <c r="AY122" s="298"/>
      <c r="AZ122" s="298"/>
      <c r="BA122" s="298"/>
      <c r="BB122" s="298"/>
      <c r="BC122" s="298"/>
      <c r="BD122" s="297"/>
      <c r="BE122" s="298"/>
      <c r="BF122" s="298"/>
      <c r="BG122" s="298"/>
      <c r="BH122" s="298"/>
      <c r="BI122" s="298"/>
      <c r="BJ122" s="298"/>
      <c r="BK122" s="298"/>
      <c r="BL122" s="298"/>
      <c r="BM122" s="230"/>
    </row>
    <row r="123" spans="1:65" ht="19.5" customHeight="1">
      <c r="A123" s="41"/>
      <c r="B123" s="296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7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7"/>
      <c r="Z123" s="298"/>
      <c r="AA123" s="298"/>
      <c r="AB123" s="298"/>
      <c r="AC123" s="298"/>
      <c r="AD123" s="298"/>
      <c r="AE123" s="298"/>
      <c r="AF123" s="298"/>
      <c r="AG123" s="298"/>
      <c r="AH123" s="298"/>
      <c r="AI123" s="298"/>
      <c r="AJ123" s="297"/>
      <c r="AK123" s="298"/>
      <c r="AL123" s="298"/>
      <c r="AM123" s="298"/>
      <c r="AN123" s="298"/>
      <c r="AO123" s="298"/>
      <c r="AP123" s="298"/>
      <c r="AQ123" s="298"/>
      <c r="AR123" s="298"/>
      <c r="AS123" s="298"/>
      <c r="AT123" s="298"/>
      <c r="AU123" s="297"/>
      <c r="AV123" s="298"/>
      <c r="AW123" s="298"/>
      <c r="AX123" s="298"/>
      <c r="AY123" s="298"/>
      <c r="AZ123" s="298"/>
      <c r="BA123" s="298"/>
      <c r="BB123" s="298"/>
      <c r="BC123" s="298"/>
      <c r="BD123" s="297"/>
      <c r="BE123" s="298"/>
      <c r="BF123" s="298"/>
      <c r="BG123" s="298"/>
      <c r="BH123" s="298"/>
      <c r="BI123" s="298"/>
      <c r="BJ123" s="298"/>
      <c r="BK123" s="298"/>
      <c r="BL123" s="298"/>
      <c r="BM123" s="230"/>
    </row>
    <row r="124" spans="1:65" ht="19.5" customHeight="1">
      <c r="A124" s="41"/>
      <c r="B124" s="296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7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7"/>
      <c r="Z124" s="298"/>
      <c r="AA124" s="298"/>
      <c r="AB124" s="298"/>
      <c r="AC124" s="298"/>
      <c r="AD124" s="298"/>
      <c r="AE124" s="298"/>
      <c r="AF124" s="298"/>
      <c r="AG124" s="298"/>
      <c r="AH124" s="298"/>
      <c r="AI124" s="298"/>
      <c r="AJ124" s="297"/>
      <c r="AK124" s="298"/>
      <c r="AL124" s="298"/>
      <c r="AM124" s="298"/>
      <c r="AN124" s="298"/>
      <c r="AO124" s="298"/>
      <c r="AP124" s="298"/>
      <c r="AQ124" s="298"/>
      <c r="AR124" s="298"/>
      <c r="AS124" s="298"/>
      <c r="AT124" s="298"/>
      <c r="AU124" s="297"/>
      <c r="AV124" s="298"/>
      <c r="AW124" s="298"/>
      <c r="AX124" s="298"/>
      <c r="AY124" s="298"/>
      <c r="AZ124" s="298"/>
      <c r="BA124" s="298"/>
      <c r="BB124" s="298"/>
      <c r="BC124" s="298"/>
      <c r="BD124" s="297"/>
      <c r="BE124" s="298"/>
      <c r="BF124" s="298"/>
      <c r="BG124" s="298"/>
      <c r="BH124" s="298"/>
      <c r="BI124" s="298"/>
      <c r="BJ124" s="298"/>
      <c r="BK124" s="298"/>
      <c r="BL124" s="298"/>
      <c r="BM124" s="230"/>
    </row>
    <row r="125" spans="1:65" ht="19.5" customHeight="1">
      <c r="A125" s="41"/>
      <c r="B125" s="296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7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7"/>
      <c r="Z125" s="298"/>
      <c r="AA125" s="298"/>
      <c r="AB125" s="298"/>
      <c r="AC125" s="298"/>
      <c r="AD125" s="298"/>
      <c r="AE125" s="298"/>
      <c r="AF125" s="298"/>
      <c r="AG125" s="298"/>
      <c r="AH125" s="298"/>
      <c r="AI125" s="298"/>
      <c r="AJ125" s="297"/>
      <c r="AK125" s="298"/>
      <c r="AL125" s="298"/>
      <c r="AM125" s="298"/>
      <c r="AN125" s="298"/>
      <c r="AO125" s="298"/>
      <c r="AP125" s="298"/>
      <c r="AQ125" s="298"/>
      <c r="AR125" s="298"/>
      <c r="AS125" s="298"/>
      <c r="AT125" s="298"/>
      <c r="AU125" s="297"/>
      <c r="AV125" s="298"/>
      <c r="AW125" s="298"/>
      <c r="AX125" s="298"/>
      <c r="AY125" s="298"/>
      <c r="AZ125" s="298"/>
      <c r="BA125" s="298"/>
      <c r="BB125" s="298"/>
      <c r="BC125" s="298"/>
      <c r="BD125" s="297"/>
      <c r="BE125" s="298"/>
      <c r="BF125" s="298"/>
      <c r="BG125" s="298"/>
      <c r="BH125" s="298"/>
      <c r="BI125" s="298"/>
      <c r="BJ125" s="298"/>
      <c r="BK125" s="298"/>
      <c r="BL125" s="298"/>
      <c r="BM125" s="230"/>
    </row>
    <row r="126" spans="1:65" ht="19.5" customHeight="1">
      <c r="A126" s="41"/>
      <c r="B126" s="296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7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7"/>
      <c r="Z126" s="298"/>
      <c r="AA126" s="298"/>
      <c r="AB126" s="298"/>
      <c r="AC126" s="298"/>
      <c r="AD126" s="298"/>
      <c r="AE126" s="298"/>
      <c r="AF126" s="298"/>
      <c r="AG126" s="298"/>
      <c r="AH126" s="298"/>
      <c r="AI126" s="298"/>
      <c r="AJ126" s="297"/>
      <c r="AK126" s="298"/>
      <c r="AL126" s="298"/>
      <c r="AM126" s="298"/>
      <c r="AN126" s="298"/>
      <c r="AO126" s="298"/>
      <c r="AP126" s="298"/>
      <c r="AQ126" s="298"/>
      <c r="AR126" s="298"/>
      <c r="AS126" s="298"/>
      <c r="AT126" s="298"/>
      <c r="AU126" s="297"/>
      <c r="AV126" s="298"/>
      <c r="AW126" s="298"/>
      <c r="AX126" s="298"/>
      <c r="AY126" s="298"/>
      <c r="AZ126" s="298"/>
      <c r="BA126" s="298"/>
      <c r="BB126" s="298"/>
      <c r="BC126" s="298"/>
      <c r="BD126" s="297"/>
      <c r="BE126" s="298"/>
      <c r="BF126" s="298"/>
      <c r="BG126" s="298"/>
      <c r="BH126" s="298"/>
      <c r="BI126" s="298"/>
      <c r="BJ126" s="298"/>
      <c r="BK126" s="298"/>
      <c r="BL126" s="298"/>
      <c r="BM126" s="230"/>
    </row>
    <row r="127" spans="1:65" ht="19.5" customHeight="1">
      <c r="A127" s="41"/>
      <c r="B127" s="296"/>
      <c r="C127" s="297"/>
      <c r="D127" s="298"/>
      <c r="E127" s="298"/>
      <c r="F127" s="298"/>
      <c r="G127" s="298"/>
      <c r="H127" s="298"/>
      <c r="I127" s="298"/>
      <c r="J127" s="298"/>
      <c r="K127" s="298"/>
      <c r="L127" s="298"/>
      <c r="M127" s="298"/>
      <c r="N127" s="297"/>
      <c r="O127" s="298"/>
      <c r="P127" s="298"/>
      <c r="Q127" s="298"/>
      <c r="R127" s="298"/>
      <c r="S127" s="298"/>
      <c r="T127" s="298"/>
      <c r="U127" s="298"/>
      <c r="V127" s="298"/>
      <c r="W127" s="298"/>
      <c r="X127" s="298"/>
      <c r="Y127" s="297"/>
      <c r="Z127" s="298"/>
      <c r="AA127" s="298"/>
      <c r="AB127" s="298"/>
      <c r="AC127" s="298"/>
      <c r="AD127" s="298"/>
      <c r="AE127" s="298"/>
      <c r="AF127" s="298"/>
      <c r="AG127" s="298"/>
      <c r="AH127" s="298"/>
      <c r="AI127" s="298"/>
      <c r="AJ127" s="297"/>
      <c r="AK127" s="298"/>
      <c r="AL127" s="298"/>
      <c r="AM127" s="298"/>
      <c r="AN127" s="298"/>
      <c r="AO127" s="298"/>
      <c r="AP127" s="298"/>
      <c r="AQ127" s="298"/>
      <c r="AR127" s="298"/>
      <c r="AS127" s="298"/>
      <c r="AT127" s="298"/>
      <c r="AU127" s="297"/>
      <c r="AV127" s="298"/>
      <c r="AW127" s="298"/>
      <c r="AX127" s="298"/>
      <c r="AY127" s="298"/>
      <c r="AZ127" s="298"/>
      <c r="BA127" s="298"/>
      <c r="BB127" s="298"/>
      <c r="BC127" s="298"/>
      <c r="BD127" s="297"/>
      <c r="BE127" s="298"/>
      <c r="BF127" s="298"/>
      <c r="BG127" s="298"/>
      <c r="BH127" s="298"/>
      <c r="BI127" s="298"/>
      <c r="BJ127" s="298"/>
      <c r="BK127" s="298"/>
      <c r="BL127" s="298"/>
      <c r="BM127" s="230"/>
    </row>
    <row r="128" spans="1:65" ht="19.5" customHeight="1">
      <c r="A128" s="41"/>
      <c r="B128" s="296"/>
      <c r="C128" s="297"/>
      <c r="D128" s="298"/>
      <c r="E128" s="298"/>
      <c r="F128" s="298"/>
      <c r="G128" s="298"/>
      <c r="H128" s="298"/>
      <c r="I128" s="298"/>
      <c r="J128" s="298"/>
      <c r="K128" s="298"/>
      <c r="L128" s="298"/>
      <c r="M128" s="298"/>
      <c r="N128" s="297"/>
      <c r="O128" s="298"/>
      <c r="P128" s="298"/>
      <c r="Q128" s="298"/>
      <c r="R128" s="298"/>
      <c r="S128" s="298"/>
      <c r="T128" s="298"/>
      <c r="U128" s="298"/>
      <c r="V128" s="298"/>
      <c r="W128" s="298"/>
      <c r="X128" s="298"/>
      <c r="Y128" s="297"/>
      <c r="Z128" s="298"/>
      <c r="AA128" s="298"/>
      <c r="AB128" s="298"/>
      <c r="AC128" s="298"/>
      <c r="AD128" s="298"/>
      <c r="AE128" s="298"/>
      <c r="AF128" s="298"/>
      <c r="AG128" s="298"/>
      <c r="AH128" s="298"/>
      <c r="AI128" s="298"/>
      <c r="AJ128" s="297"/>
      <c r="AK128" s="298"/>
      <c r="AL128" s="298"/>
      <c r="AM128" s="298"/>
      <c r="AN128" s="298"/>
      <c r="AO128" s="298"/>
      <c r="AP128" s="298"/>
      <c r="AQ128" s="298"/>
      <c r="AR128" s="298"/>
      <c r="AS128" s="298"/>
      <c r="AT128" s="298"/>
      <c r="AU128" s="297"/>
      <c r="AV128" s="298"/>
      <c r="AW128" s="298"/>
      <c r="AX128" s="298"/>
      <c r="AY128" s="298"/>
      <c r="AZ128" s="298"/>
      <c r="BA128" s="298"/>
      <c r="BB128" s="298"/>
      <c r="BC128" s="298"/>
      <c r="BD128" s="297"/>
      <c r="BE128" s="298"/>
      <c r="BF128" s="298"/>
      <c r="BG128" s="298"/>
      <c r="BH128" s="298"/>
      <c r="BI128" s="298"/>
      <c r="BJ128" s="298"/>
      <c r="BK128" s="298"/>
      <c r="BL128" s="298"/>
      <c r="BM128" s="230"/>
    </row>
    <row r="129" spans="1:65" ht="19.5" customHeight="1">
      <c r="A129" s="41"/>
      <c r="B129" s="296"/>
      <c r="C129" s="297"/>
      <c r="D129" s="298"/>
      <c r="E129" s="298"/>
      <c r="F129" s="298"/>
      <c r="G129" s="298"/>
      <c r="H129" s="298"/>
      <c r="I129" s="298"/>
      <c r="J129" s="298"/>
      <c r="K129" s="298"/>
      <c r="L129" s="298"/>
      <c r="M129" s="298"/>
      <c r="N129" s="297"/>
      <c r="O129" s="298"/>
      <c r="P129" s="298"/>
      <c r="Q129" s="298"/>
      <c r="R129" s="298"/>
      <c r="S129" s="298"/>
      <c r="T129" s="298"/>
      <c r="U129" s="298"/>
      <c r="V129" s="298"/>
      <c r="W129" s="298"/>
      <c r="X129" s="298"/>
      <c r="Y129" s="297"/>
      <c r="Z129" s="298"/>
      <c r="AA129" s="298"/>
      <c r="AB129" s="298"/>
      <c r="AC129" s="298"/>
      <c r="AD129" s="298"/>
      <c r="AE129" s="298"/>
      <c r="AF129" s="298"/>
      <c r="AG129" s="298"/>
      <c r="AH129" s="298"/>
      <c r="AI129" s="298"/>
      <c r="AJ129" s="297"/>
      <c r="AK129" s="298"/>
      <c r="AL129" s="298"/>
      <c r="AM129" s="298"/>
      <c r="AN129" s="298"/>
      <c r="AO129" s="298"/>
      <c r="AP129" s="298"/>
      <c r="AQ129" s="298"/>
      <c r="AR129" s="298"/>
      <c r="AS129" s="298"/>
      <c r="AT129" s="298"/>
      <c r="AU129" s="297"/>
      <c r="AV129" s="298"/>
      <c r="AW129" s="298"/>
      <c r="AX129" s="298"/>
      <c r="AY129" s="298"/>
      <c r="AZ129" s="298"/>
      <c r="BA129" s="298"/>
      <c r="BB129" s="298"/>
      <c r="BC129" s="298"/>
      <c r="BD129" s="297"/>
      <c r="BE129" s="298"/>
      <c r="BF129" s="298"/>
      <c r="BG129" s="298"/>
      <c r="BH129" s="298"/>
      <c r="BI129" s="298"/>
      <c r="BJ129" s="298"/>
      <c r="BK129" s="298"/>
      <c r="BL129" s="298"/>
      <c r="BM129" s="230"/>
    </row>
    <row r="130" spans="1:65" ht="19.5" customHeight="1">
      <c r="A130" s="41"/>
      <c r="B130" s="296"/>
      <c r="C130" s="297"/>
      <c r="D130" s="298"/>
      <c r="E130" s="298"/>
      <c r="F130" s="298"/>
      <c r="G130" s="298"/>
      <c r="H130" s="298"/>
      <c r="I130" s="298"/>
      <c r="J130" s="298"/>
      <c r="K130" s="298"/>
      <c r="L130" s="298"/>
      <c r="M130" s="298"/>
      <c r="N130" s="297"/>
      <c r="O130" s="298"/>
      <c r="P130" s="298"/>
      <c r="Q130" s="298"/>
      <c r="R130" s="298"/>
      <c r="S130" s="298"/>
      <c r="T130" s="298"/>
      <c r="U130" s="298"/>
      <c r="V130" s="298"/>
      <c r="W130" s="298"/>
      <c r="X130" s="298"/>
      <c r="Y130" s="297"/>
      <c r="Z130" s="298"/>
      <c r="AA130" s="298"/>
      <c r="AB130" s="298"/>
      <c r="AC130" s="298"/>
      <c r="AD130" s="298"/>
      <c r="AE130" s="298"/>
      <c r="AF130" s="298"/>
      <c r="AG130" s="298"/>
      <c r="AH130" s="298"/>
      <c r="AI130" s="298"/>
      <c r="AJ130" s="297"/>
      <c r="AK130" s="298"/>
      <c r="AL130" s="298"/>
      <c r="AM130" s="298"/>
      <c r="AN130" s="298"/>
      <c r="AO130" s="298"/>
      <c r="AP130" s="298"/>
      <c r="AQ130" s="298"/>
      <c r="AR130" s="298"/>
      <c r="AS130" s="298"/>
      <c r="AT130" s="298"/>
      <c r="AU130" s="297"/>
      <c r="AV130" s="298"/>
      <c r="AW130" s="298"/>
      <c r="AX130" s="298"/>
      <c r="AY130" s="298"/>
      <c r="AZ130" s="298"/>
      <c r="BA130" s="298"/>
      <c r="BB130" s="298"/>
      <c r="BC130" s="298"/>
      <c r="BD130" s="297"/>
      <c r="BE130" s="298"/>
      <c r="BF130" s="298"/>
      <c r="BG130" s="298"/>
      <c r="BH130" s="298"/>
      <c r="BI130" s="298"/>
      <c r="BJ130" s="298"/>
      <c r="BK130" s="298"/>
      <c r="BL130" s="298"/>
      <c r="BM130" s="230"/>
    </row>
    <row r="131" spans="1:65" ht="19.5" customHeight="1">
      <c r="A131" s="41"/>
      <c r="B131" s="296"/>
      <c r="C131" s="297"/>
      <c r="D131" s="298"/>
      <c r="E131" s="298"/>
      <c r="F131" s="298"/>
      <c r="G131" s="298"/>
      <c r="H131" s="298"/>
      <c r="I131" s="298"/>
      <c r="J131" s="298"/>
      <c r="K131" s="298"/>
      <c r="L131" s="298"/>
      <c r="M131" s="298"/>
      <c r="N131" s="297"/>
      <c r="O131" s="298"/>
      <c r="P131" s="298"/>
      <c r="Q131" s="298"/>
      <c r="R131" s="298"/>
      <c r="S131" s="298"/>
      <c r="T131" s="298"/>
      <c r="U131" s="298"/>
      <c r="V131" s="298"/>
      <c r="W131" s="298"/>
      <c r="X131" s="298"/>
      <c r="Y131" s="297"/>
      <c r="Z131" s="298"/>
      <c r="AA131" s="298"/>
      <c r="AB131" s="298"/>
      <c r="AC131" s="298"/>
      <c r="AD131" s="298"/>
      <c r="AE131" s="298"/>
      <c r="AF131" s="298"/>
      <c r="AG131" s="298"/>
      <c r="AH131" s="298"/>
      <c r="AI131" s="298"/>
      <c r="AJ131" s="297"/>
      <c r="AK131" s="298"/>
      <c r="AL131" s="298"/>
      <c r="AM131" s="298"/>
      <c r="AN131" s="298"/>
      <c r="AO131" s="298"/>
      <c r="AP131" s="298"/>
      <c r="AQ131" s="298"/>
      <c r="AR131" s="298"/>
      <c r="AS131" s="298"/>
      <c r="AT131" s="298"/>
      <c r="AU131" s="297"/>
      <c r="AV131" s="298"/>
      <c r="AW131" s="298"/>
      <c r="AX131" s="298"/>
      <c r="AY131" s="298"/>
      <c r="AZ131" s="298"/>
      <c r="BA131" s="298"/>
      <c r="BB131" s="298"/>
      <c r="BC131" s="298"/>
      <c r="BD131" s="297"/>
      <c r="BE131" s="298"/>
      <c r="BF131" s="298"/>
      <c r="BG131" s="298"/>
      <c r="BH131" s="298"/>
      <c r="BI131" s="298"/>
      <c r="BJ131" s="298"/>
      <c r="BK131" s="298"/>
      <c r="BL131" s="298"/>
      <c r="BM131" s="230"/>
    </row>
    <row r="132" spans="1:65" ht="19.5" customHeight="1">
      <c r="A132" s="41"/>
      <c r="B132" s="296"/>
      <c r="C132" s="297"/>
      <c r="D132" s="298"/>
      <c r="E132" s="298"/>
      <c r="F132" s="298"/>
      <c r="G132" s="298"/>
      <c r="H132" s="298"/>
      <c r="I132" s="298"/>
      <c r="J132" s="298"/>
      <c r="K132" s="298"/>
      <c r="L132" s="298"/>
      <c r="M132" s="298"/>
      <c r="N132" s="297"/>
      <c r="O132" s="298"/>
      <c r="P132" s="298"/>
      <c r="Q132" s="298"/>
      <c r="R132" s="298"/>
      <c r="S132" s="298"/>
      <c r="T132" s="298"/>
      <c r="U132" s="298"/>
      <c r="V132" s="298"/>
      <c r="W132" s="298"/>
      <c r="X132" s="298"/>
      <c r="Y132" s="297"/>
      <c r="Z132" s="298"/>
      <c r="AA132" s="298"/>
      <c r="AB132" s="298"/>
      <c r="AC132" s="298"/>
      <c r="AD132" s="298"/>
      <c r="AE132" s="298"/>
      <c r="AF132" s="298"/>
      <c r="AG132" s="298"/>
      <c r="AH132" s="298"/>
      <c r="AI132" s="298"/>
      <c r="AJ132" s="297"/>
      <c r="AK132" s="298"/>
      <c r="AL132" s="298"/>
      <c r="AM132" s="298"/>
      <c r="AN132" s="298"/>
      <c r="AO132" s="298"/>
      <c r="AP132" s="298"/>
      <c r="AQ132" s="298"/>
      <c r="AR132" s="298"/>
      <c r="AS132" s="298"/>
      <c r="AT132" s="298"/>
      <c r="AU132" s="297"/>
      <c r="AV132" s="298"/>
      <c r="AW132" s="298"/>
      <c r="AX132" s="298"/>
      <c r="AY132" s="298"/>
      <c r="AZ132" s="298"/>
      <c r="BA132" s="298"/>
      <c r="BB132" s="298"/>
      <c r="BC132" s="298"/>
      <c r="BD132" s="297"/>
      <c r="BE132" s="298"/>
      <c r="BF132" s="298"/>
      <c r="BG132" s="298"/>
      <c r="BH132" s="298"/>
      <c r="BI132" s="298"/>
      <c r="BJ132" s="298"/>
      <c r="BK132" s="298"/>
      <c r="BL132" s="298"/>
      <c r="BM132" s="230"/>
    </row>
    <row r="133" spans="1:65" ht="19.5" customHeight="1">
      <c r="A133" s="41"/>
      <c r="B133" s="296"/>
      <c r="C133" s="297"/>
      <c r="D133" s="298"/>
      <c r="E133" s="298"/>
      <c r="F133" s="298"/>
      <c r="G133" s="298"/>
      <c r="H133" s="298"/>
      <c r="I133" s="298"/>
      <c r="J133" s="298"/>
      <c r="K133" s="298"/>
      <c r="L133" s="298"/>
      <c r="M133" s="298"/>
      <c r="N133" s="297"/>
      <c r="O133" s="298"/>
      <c r="P133" s="298"/>
      <c r="Q133" s="298"/>
      <c r="R133" s="298"/>
      <c r="S133" s="298"/>
      <c r="T133" s="298"/>
      <c r="U133" s="298"/>
      <c r="V133" s="298"/>
      <c r="W133" s="298"/>
      <c r="X133" s="298"/>
      <c r="Y133" s="297"/>
      <c r="Z133" s="298"/>
      <c r="AA133" s="298"/>
      <c r="AB133" s="298"/>
      <c r="AC133" s="298"/>
      <c r="AD133" s="298"/>
      <c r="AE133" s="298"/>
      <c r="AF133" s="298"/>
      <c r="AG133" s="298"/>
      <c r="AH133" s="298"/>
      <c r="AI133" s="298"/>
      <c r="AJ133" s="297"/>
      <c r="AK133" s="298"/>
      <c r="AL133" s="298"/>
      <c r="AM133" s="298"/>
      <c r="AN133" s="298"/>
      <c r="AO133" s="298"/>
      <c r="AP133" s="298"/>
      <c r="AQ133" s="298"/>
      <c r="AR133" s="298"/>
      <c r="AS133" s="298"/>
      <c r="AT133" s="298"/>
      <c r="AU133" s="297"/>
      <c r="AV133" s="298"/>
      <c r="AW133" s="298"/>
      <c r="AX133" s="298"/>
      <c r="AY133" s="298"/>
      <c r="AZ133" s="298"/>
      <c r="BA133" s="298"/>
      <c r="BB133" s="298"/>
      <c r="BC133" s="298"/>
      <c r="BD133" s="297"/>
      <c r="BE133" s="298"/>
      <c r="BF133" s="298"/>
      <c r="BG133" s="298"/>
      <c r="BH133" s="298"/>
      <c r="BI133" s="298"/>
      <c r="BJ133" s="298"/>
      <c r="BK133" s="298"/>
      <c r="BL133" s="298"/>
      <c r="BM133" s="230"/>
    </row>
    <row r="134" spans="1:65" ht="19.5" customHeight="1">
      <c r="A134" s="41"/>
      <c r="B134" s="296"/>
      <c r="C134" s="297"/>
      <c r="D134" s="298"/>
      <c r="E134" s="298"/>
      <c r="F134" s="298"/>
      <c r="G134" s="298"/>
      <c r="H134" s="298"/>
      <c r="I134" s="298"/>
      <c r="J134" s="298"/>
      <c r="K134" s="298"/>
      <c r="L134" s="298"/>
      <c r="M134" s="298"/>
      <c r="N134" s="297"/>
      <c r="O134" s="298"/>
      <c r="P134" s="298"/>
      <c r="Q134" s="298"/>
      <c r="R134" s="298"/>
      <c r="S134" s="298"/>
      <c r="T134" s="298"/>
      <c r="U134" s="298"/>
      <c r="V134" s="298"/>
      <c r="W134" s="298"/>
      <c r="X134" s="298"/>
      <c r="Y134" s="297"/>
      <c r="Z134" s="298"/>
      <c r="AA134" s="298"/>
      <c r="AB134" s="298"/>
      <c r="AC134" s="298"/>
      <c r="AD134" s="298"/>
      <c r="AE134" s="298"/>
      <c r="AF134" s="298"/>
      <c r="AG134" s="298"/>
      <c r="AH134" s="298"/>
      <c r="AI134" s="298"/>
      <c r="AJ134" s="297"/>
      <c r="AK134" s="298"/>
      <c r="AL134" s="298"/>
      <c r="AM134" s="298"/>
      <c r="AN134" s="298"/>
      <c r="AO134" s="298"/>
      <c r="AP134" s="298"/>
      <c r="AQ134" s="298"/>
      <c r="AR134" s="298"/>
      <c r="AS134" s="298"/>
      <c r="AT134" s="298"/>
      <c r="AU134" s="297"/>
      <c r="AV134" s="298"/>
      <c r="AW134" s="298"/>
      <c r="AX134" s="298"/>
      <c r="AY134" s="298"/>
      <c r="AZ134" s="298"/>
      <c r="BA134" s="298"/>
      <c r="BB134" s="298"/>
      <c r="BC134" s="298"/>
      <c r="BD134" s="297"/>
      <c r="BE134" s="298"/>
      <c r="BF134" s="298"/>
      <c r="BG134" s="298"/>
      <c r="BH134" s="298"/>
      <c r="BI134" s="298"/>
      <c r="BJ134" s="298"/>
      <c r="BK134" s="298"/>
      <c r="BL134" s="298"/>
      <c r="BM134" s="230"/>
    </row>
    <row r="135" spans="1:65" ht="19.5" customHeight="1">
      <c r="A135" s="41"/>
      <c r="B135" s="296"/>
      <c r="C135" s="297"/>
      <c r="D135" s="298"/>
      <c r="E135" s="298"/>
      <c r="F135" s="298"/>
      <c r="G135" s="298"/>
      <c r="H135" s="298"/>
      <c r="I135" s="298"/>
      <c r="J135" s="298"/>
      <c r="K135" s="298"/>
      <c r="L135" s="298"/>
      <c r="M135" s="298"/>
      <c r="N135" s="297"/>
      <c r="O135" s="298"/>
      <c r="P135" s="298"/>
      <c r="Q135" s="298"/>
      <c r="R135" s="298"/>
      <c r="S135" s="298"/>
      <c r="T135" s="298"/>
      <c r="U135" s="298"/>
      <c r="V135" s="298"/>
      <c r="W135" s="298"/>
      <c r="X135" s="298"/>
      <c r="Y135" s="297"/>
      <c r="Z135" s="298"/>
      <c r="AA135" s="298"/>
      <c r="AB135" s="298"/>
      <c r="AC135" s="298"/>
      <c r="AD135" s="298"/>
      <c r="AE135" s="298"/>
      <c r="AF135" s="298"/>
      <c r="AG135" s="298"/>
      <c r="AH135" s="298"/>
      <c r="AI135" s="298"/>
      <c r="AJ135" s="297"/>
      <c r="AK135" s="298"/>
      <c r="AL135" s="298"/>
      <c r="AM135" s="298"/>
      <c r="AN135" s="298"/>
      <c r="AO135" s="298"/>
      <c r="AP135" s="298"/>
      <c r="AQ135" s="298"/>
      <c r="AR135" s="298"/>
      <c r="AS135" s="298"/>
      <c r="AT135" s="298"/>
      <c r="AU135" s="297"/>
      <c r="AV135" s="298"/>
      <c r="AW135" s="298"/>
      <c r="AX135" s="298"/>
      <c r="AY135" s="298"/>
      <c r="AZ135" s="298"/>
      <c r="BA135" s="298"/>
      <c r="BB135" s="298"/>
      <c r="BC135" s="298"/>
      <c r="BD135" s="297"/>
      <c r="BE135" s="298"/>
      <c r="BF135" s="298"/>
      <c r="BG135" s="298"/>
      <c r="BH135" s="298"/>
      <c r="BI135" s="298"/>
      <c r="BJ135" s="298"/>
      <c r="BK135" s="298"/>
      <c r="BL135" s="298"/>
      <c r="BM135" s="230"/>
    </row>
    <row r="136" spans="1:65" ht="19.5" customHeight="1">
      <c r="A136" s="41"/>
      <c r="B136" s="296"/>
      <c r="C136" s="297"/>
      <c r="D136" s="298"/>
      <c r="E136" s="298"/>
      <c r="F136" s="298"/>
      <c r="G136" s="298"/>
      <c r="H136" s="298"/>
      <c r="I136" s="298"/>
      <c r="J136" s="298"/>
      <c r="K136" s="298"/>
      <c r="L136" s="298"/>
      <c r="M136" s="298"/>
      <c r="N136" s="297"/>
      <c r="O136" s="298"/>
      <c r="P136" s="298"/>
      <c r="Q136" s="298"/>
      <c r="R136" s="298"/>
      <c r="S136" s="298"/>
      <c r="T136" s="298"/>
      <c r="U136" s="298"/>
      <c r="V136" s="298"/>
      <c r="W136" s="298"/>
      <c r="X136" s="298"/>
      <c r="Y136" s="297"/>
      <c r="Z136" s="298"/>
      <c r="AA136" s="298"/>
      <c r="AB136" s="298"/>
      <c r="AC136" s="298"/>
      <c r="AD136" s="298"/>
      <c r="AE136" s="298"/>
      <c r="AF136" s="298"/>
      <c r="AG136" s="298"/>
      <c r="AH136" s="298"/>
      <c r="AI136" s="298"/>
      <c r="AJ136" s="297"/>
      <c r="AK136" s="298"/>
      <c r="AL136" s="298"/>
      <c r="AM136" s="298"/>
      <c r="AN136" s="298"/>
      <c r="AO136" s="298"/>
      <c r="AP136" s="298"/>
      <c r="AQ136" s="298"/>
      <c r="AR136" s="298"/>
      <c r="AS136" s="298"/>
      <c r="AT136" s="298"/>
      <c r="AU136" s="297"/>
      <c r="AV136" s="298"/>
      <c r="AW136" s="298"/>
      <c r="AX136" s="298"/>
      <c r="AY136" s="298"/>
      <c r="AZ136" s="298"/>
      <c r="BA136" s="298"/>
      <c r="BB136" s="298"/>
      <c r="BC136" s="298"/>
      <c r="BD136" s="297"/>
      <c r="BE136" s="298"/>
      <c r="BF136" s="298"/>
      <c r="BG136" s="298"/>
      <c r="BH136" s="298"/>
      <c r="BI136" s="298"/>
      <c r="BJ136" s="298"/>
      <c r="BK136" s="298"/>
      <c r="BL136" s="298"/>
      <c r="BM136" s="230"/>
    </row>
    <row r="137" spans="1:65" ht="19.5" customHeight="1">
      <c r="A137" s="41"/>
      <c r="B137" s="296"/>
      <c r="C137" s="297"/>
      <c r="D137" s="298"/>
      <c r="E137" s="298"/>
      <c r="F137" s="298"/>
      <c r="G137" s="298"/>
      <c r="H137" s="298"/>
      <c r="I137" s="298"/>
      <c r="J137" s="298"/>
      <c r="K137" s="298"/>
      <c r="L137" s="298"/>
      <c r="M137" s="298"/>
      <c r="N137" s="297"/>
      <c r="O137" s="298"/>
      <c r="P137" s="298"/>
      <c r="Q137" s="298"/>
      <c r="R137" s="298"/>
      <c r="S137" s="298"/>
      <c r="T137" s="298"/>
      <c r="U137" s="298"/>
      <c r="V137" s="298"/>
      <c r="W137" s="298"/>
      <c r="X137" s="298"/>
      <c r="Y137" s="297"/>
      <c r="Z137" s="298"/>
      <c r="AA137" s="298"/>
      <c r="AB137" s="298"/>
      <c r="AC137" s="298"/>
      <c r="AD137" s="298"/>
      <c r="AE137" s="298"/>
      <c r="AF137" s="298"/>
      <c r="AG137" s="298"/>
      <c r="AH137" s="298"/>
      <c r="AI137" s="298"/>
      <c r="AJ137" s="297"/>
      <c r="AK137" s="298"/>
      <c r="AL137" s="298"/>
      <c r="AM137" s="298"/>
      <c r="AN137" s="298"/>
      <c r="AO137" s="298"/>
      <c r="AP137" s="298"/>
      <c r="AQ137" s="298"/>
      <c r="AR137" s="298"/>
      <c r="AS137" s="298"/>
      <c r="AT137" s="298"/>
      <c r="AU137" s="297"/>
      <c r="AV137" s="298"/>
      <c r="AW137" s="298"/>
      <c r="AX137" s="298"/>
      <c r="AY137" s="298"/>
      <c r="AZ137" s="298"/>
      <c r="BA137" s="298"/>
      <c r="BB137" s="298"/>
      <c r="BC137" s="298"/>
      <c r="BD137" s="297"/>
      <c r="BE137" s="298"/>
      <c r="BF137" s="298"/>
      <c r="BG137" s="298"/>
      <c r="BH137" s="298"/>
      <c r="BI137" s="298"/>
      <c r="BJ137" s="298"/>
      <c r="BK137" s="298"/>
      <c r="BL137" s="298"/>
      <c r="BM137" s="230"/>
    </row>
    <row r="138" spans="1:65" ht="19.5" customHeight="1">
      <c r="A138" s="41"/>
      <c r="B138" s="296"/>
      <c r="C138" s="297"/>
      <c r="D138" s="298"/>
      <c r="E138" s="298"/>
      <c r="F138" s="298"/>
      <c r="G138" s="298"/>
      <c r="H138" s="298"/>
      <c r="I138" s="298"/>
      <c r="J138" s="298"/>
      <c r="K138" s="298"/>
      <c r="L138" s="298"/>
      <c r="M138" s="298"/>
      <c r="N138" s="297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7"/>
      <c r="Z138" s="298"/>
      <c r="AA138" s="298"/>
      <c r="AB138" s="298"/>
      <c r="AC138" s="298"/>
      <c r="AD138" s="298"/>
      <c r="AE138" s="298"/>
      <c r="AF138" s="298"/>
      <c r="AG138" s="298"/>
      <c r="AH138" s="298"/>
      <c r="AI138" s="298"/>
      <c r="AJ138" s="297"/>
      <c r="AK138" s="298"/>
      <c r="AL138" s="298"/>
      <c r="AM138" s="298"/>
      <c r="AN138" s="298"/>
      <c r="AO138" s="298"/>
      <c r="AP138" s="298"/>
      <c r="AQ138" s="298"/>
      <c r="AR138" s="298"/>
      <c r="AS138" s="298"/>
      <c r="AT138" s="298"/>
      <c r="AU138" s="297"/>
      <c r="AV138" s="298"/>
      <c r="AW138" s="298"/>
      <c r="AX138" s="298"/>
      <c r="AY138" s="298"/>
      <c r="AZ138" s="298"/>
      <c r="BA138" s="298"/>
      <c r="BB138" s="298"/>
      <c r="BC138" s="298"/>
      <c r="BD138" s="297"/>
      <c r="BE138" s="298"/>
      <c r="BF138" s="298"/>
      <c r="BG138" s="298"/>
      <c r="BH138" s="298"/>
      <c r="BI138" s="298"/>
      <c r="BJ138" s="298"/>
      <c r="BK138" s="298"/>
      <c r="BL138" s="298"/>
      <c r="BM138" s="230"/>
    </row>
    <row r="139" spans="1:65" ht="19.5" customHeight="1">
      <c r="A139" s="41"/>
      <c r="B139" s="296"/>
      <c r="C139" s="297"/>
      <c r="D139" s="298"/>
      <c r="E139" s="298"/>
      <c r="F139" s="298"/>
      <c r="G139" s="298"/>
      <c r="H139" s="298"/>
      <c r="I139" s="298"/>
      <c r="J139" s="298"/>
      <c r="K139" s="298"/>
      <c r="L139" s="298"/>
      <c r="M139" s="298"/>
      <c r="N139" s="297"/>
      <c r="O139" s="298"/>
      <c r="P139" s="298"/>
      <c r="Q139" s="298"/>
      <c r="R139" s="298"/>
      <c r="S139" s="298"/>
      <c r="T139" s="298"/>
      <c r="U139" s="298"/>
      <c r="V139" s="298"/>
      <c r="W139" s="298"/>
      <c r="X139" s="298"/>
      <c r="Y139" s="297"/>
      <c r="Z139" s="298"/>
      <c r="AA139" s="298"/>
      <c r="AB139" s="298"/>
      <c r="AC139" s="298"/>
      <c r="AD139" s="298"/>
      <c r="AE139" s="298"/>
      <c r="AF139" s="298"/>
      <c r="AG139" s="298"/>
      <c r="AH139" s="298"/>
      <c r="AI139" s="298"/>
      <c r="AJ139" s="297"/>
      <c r="AK139" s="298"/>
      <c r="AL139" s="298"/>
      <c r="AM139" s="298"/>
      <c r="AN139" s="298"/>
      <c r="AO139" s="298"/>
      <c r="AP139" s="298"/>
      <c r="AQ139" s="298"/>
      <c r="AR139" s="298"/>
      <c r="AS139" s="298"/>
      <c r="AT139" s="298"/>
      <c r="AU139" s="297"/>
      <c r="AV139" s="298"/>
      <c r="AW139" s="298"/>
      <c r="AX139" s="298"/>
      <c r="AY139" s="298"/>
      <c r="AZ139" s="298"/>
      <c r="BA139" s="298"/>
      <c r="BB139" s="298"/>
      <c r="BC139" s="298"/>
      <c r="BD139" s="297"/>
      <c r="BE139" s="298"/>
      <c r="BF139" s="298"/>
      <c r="BG139" s="298"/>
      <c r="BH139" s="298"/>
      <c r="BI139" s="298"/>
      <c r="BJ139" s="298"/>
      <c r="BK139" s="298"/>
      <c r="BL139" s="298"/>
      <c r="BM139" s="230"/>
    </row>
    <row r="140" spans="1:65" ht="19.5" customHeight="1">
      <c r="A140" s="41"/>
      <c r="B140" s="296"/>
      <c r="C140" s="297"/>
      <c r="D140" s="298"/>
      <c r="E140" s="298"/>
      <c r="F140" s="298"/>
      <c r="G140" s="298"/>
      <c r="H140" s="298"/>
      <c r="I140" s="298"/>
      <c r="J140" s="298"/>
      <c r="K140" s="298"/>
      <c r="L140" s="298"/>
      <c r="M140" s="298"/>
      <c r="N140" s="297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7"/>
      <c r="Z140" s="298"/>
      <c r="AA140" s="298"/>
      <c r="AB140" s="298"/>
      <c r="AC140" s="298"/>
      <c r="AD140" s="298"/>
      <c r="AE140" s="298"/>
      <c r="AF140" s="298"/>
      <c r="AG140" s="298"/>
      <c r="AH140" s="298"/>
      <c r="AI140" s="298"/>
      <c r="AJ140" s="297"/>
      <c r="AK140" s="298"/>
      <c r="AL140" s="298"/>
      <c r="AM140" s="298"/>
      <c r="AN140" s="298"/>
      <c r="AO140" s="298"/>
      <c r="AP140" s="298"/>
      <c r="AQ140" s="298"/>
      <c r="AR140" s="298"/>
      <c r="AS140" s="298"/>
      <c r="AT140" s="298"/>
      <c r="AU140" s="297"/>
      <c r="AV140" s="298"/>
      <c r="AW140" s="298"/>
      <c r="AX140" s="298"/>
      <c r="AY140" s="298"/>
      <c r="AZ140" s="298"/>
      <c r="BA140" s="298"/>
      <c r="BB140" s="298"/>
      <c r="BC140" s="298"/>
      <c r="BD140" s="297"/>
      <c r="BE140" s="298"/>
      <c r="BF140" s="298"/>
      <c r="BG140" s="298"/>
      <c r="BH140" s="298"/>
      <c r="BI140" s="298"/>
      <c r="BJ140" s="298"/>
      <c r="BK140" s="298"/>
      <c r="BL140" s="298"/>
      <c r="BM140" s="230"/>
    </row>
    <row r="141" spans="1:65" ht="19.5" customHeight="1">
      <c r="A141" s="41"/>
      <c r="B141" s="296"/>
      <c r="C141" s="297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7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7"/>
      <c r="Z141" s="298"/>
      <c r="AA141" s="298"/>
      <c r="AB141" s="298"/>
      <c r="AC141" s="298"/>
      <c r="AD141" s="298"/>
      <c r="AE141" s="298"/>
      <c r="AF141" s="298"/>
      <c r="AG141" s="298"/>
      <c r="AH141" s="298"/>
      <c r="AI141" s="298"/>
      <c r="AJ141" s="297"/>
      <c r="AK141" s="298"/>
      <c r="AL141" s="298"/>
      <c r="AM141" s="298"/>
      <c r="AN141" s="298"/>
      <c r="AO141" s="298"/>
      <c r="AP141" s="298"/>
      <c r="AQ141" s="298"/>
      <c r="AR141" s="298"/>
      <c r="AS141" s="298"/>
      <c r="AT141" s="298"/>
      <c r="AU141" s="297"/>
      <c r="AV141" s="298"/>
      <c r="AW141" s="298"/>
      <c r="AX141" s="298"/>
      <c r="AY141" s="298"/>
      <c r="AZ141" s="298"/>
      <c r="BA141" s="298"/>
      <c r="BB141" s="298"/>
      <c r="BC141" s="298"/>
      <c r="BD141" s="297"/>
      <c r="BE141" s="298"/>
      <c r="BF141" s="298"/>
      <c r="BG141" s="298"/>
      <c r="BH141" s="298"/>
      <c r="BI141" s="298"/>
      <c r="BJ141" s="298"/>
      <c r="BK141" s="298"/>
      <c r="BL141" s="298"/>
      <c r="BM141" s="230"/>
    </row>
    <row r="142" spans="1:65" ht="19.5" customHeight="1">
      <c r="A142" s="41"/>
      <c r="B142" s="296"/>
      <c r="C142" s="297"/>
      <c r="D142" s="298"/>
      <c r="E142" s="298"/>
      <c r="F142" s="298"/>
      <c r="G142" s="298"/>
      <c r="H142" s="298"/>
      <c r="I142" s="298"/>
      <c r="J142" s="298"/>
      <c r="K142" s="298"/>
      <c r="L142" s="298"/>
      <c r="M142" s="298"/>
      <c r="N142" s="297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7"/>
      <c r="Z142" s="298"/>
      <c r="AA142" s="298"/>
      <c r="AB142" s="298"/>
      <c r="AC142" s="298"/>
      <c r="AD142" s="298"/>
      <c r="AE142" s="298"/>
      <c r="AF142" s="298"/>
      <c r="AG142" s="298"/>
      <c r="AH142" s="298"/>
      <c r="AI142" s="298"/>
      <c r="AJ142" s="297"/>
      <c r="AK142" s="298"/>
      <c r="AL142" s="298"/>
      <c r="AM142" s="298"/>
      <c r="AN142" s="298"/>
      <c r="AO142" s="298"/>
      <c r="AP142" s="298"/>
      <c r="AQ142" s="298"/>
      <c r="AR142" s="298"/>
      <c r="AS142" s="298"/>
      <c r="AT142" s="298"/>
      <c r="AU142" s="297"/>
      <c r="AV142" s="298"/>
      <c r="AW142" s="298"/>
      <c r="AX142" s="298"/>
      <c r="AY142" s="298"/>
      <c r="AZ142" s="298"/>
      <c r="BA142" s="298"/>
      <c r="BB142" s="298"/>
      <c r="BC142" s="298"/>
      <c r="BD142" s="297"/>
      <c r="BE142" s="298"/>
      <c r="BF142" s="298"/>
      <c r="BG142" s="298"/>
      <c r="BH142" s="298"/>
      <c r="BI142" s="298"/>
      <c r="BJ142" s="298"/>
      <c r="BK142" s="298"/>
      <c r="BL142" s="298"/>
      <c r="BM142" s="230"/>
    </row>
    <row r="143" spans="1:65" ht="19.5" customHeight="1">
      <c r="A143" s="41"/>
      <c r="B143" s="296"/>
      <c r="C143" s="297"/>
      <c r="D143" s="298"/>
      <c r="E143" s="298"/>
      <c r="F143" s="298"/>
      <c r="G143" s="298"/>
      <c r="H143" s="298"/>
      <c r="I143" s="298"/>
      <c r="J143" s="298"/>
      <c r="K143" s="298"/>
      <c r="L143" s="298"/>
      <c r="M143" s="298"/>
      <c r="N143" s="297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7"/>
      <c r="Z143" s="298"/>
      <c r="AA143" s="298"/>
      <c r="AB143" s="298"/>
      <c r="AC143" s="298"/>
      <c r="AD143" s="298"/>
      <c r="AE143" s="298"/>
      <c r="AF143" s="298"/>
      <c r="AG143" s="298"/>
      <c r="AH143" s="298"/>
      <c r="AI143" s="298"/>
      <c r="AJ143" s="297"/>
      <c r="AK143" s="298"/>
      <c r="AL143" s="298"/>
      <c r="AM143" s="298"/>
      <c r="AN143" s="298"/>
      <c r="AO143" s="298"/>
      <c r="AP143" s="298"/>
      <c r="AQ143" s="298"/>
      <c r="AR143" s="298"/>
      <c r="AS143" s="298"/>
      <c r="AT143" s="298"/>
      <c r="AU143" s="297"/>
      <c r="AV143" s="298"/>
      <c r="AW143" s="298"/>
      <c r="AX143" s="298"/>
      <c r="AY143" s="298"/>
      <c r="AZ143" s="298"/>
      <c r="BA143" s="298"/>
      <c r="BB143" s="298"/>
      <c r="BC143" s="298"/>
      <c r="BD143" s="297"/>
      <c r="BE143" s="298"/>
      <c r="BF143" s="298"/>
      <c r="BG143" s="298"/>
      <c r="BH143" s="298"/>
      <c r="BI143" s="298"/>
      <c r="BJ143" s="298"/>
      <c r="BK143" s="298"/>
      <c r="BL143" s="298"/>
      <c r="BM143" s="230"/>
    </row>
    <row r="144" spans="1:65" ht="19.5" customHeight="1">
      <c r="A144" s="41"/>
      <c r="B144" s="296"/>
      <c r="C144" s="297"/>
      <c r="D144" s="298"/>
      <c r="E144" s="298"/>
      <c r="F144" s="298"/>
      <c r="G144" s="298"/>
      <c r="H144" s="298"/>
      <c r="I144" s="298"/>
      <c r="J144" s="298"/>
      <c r="K144" s="298"/>
      <c r="L144" s="298"/>
      <c r="M144" s="298"/>
      <c r="N144" s="297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7"/>
      <c r="Z144" s="298"/>
      <c r="AA144" s="298"/>
      <c r="AB144" s="298"/>
      <c r="AC144" s="298"/>
      <c r="AD144" s="298"/>
      <c r="AE144" s="298"/>
      <c r="AF144" s="298"/>
      <c r="AG144" s="298"/>
      <c r="AH144" s="298"/>
      <c r="AI144" s="298"/>
      <c r="AJ144" s="297"/>
      <c r="AK144" s="298"/>
      <c r="AL144" s="298"/>
      <c r="AM144" s="298"/>
      <c r="AN144" s="298"/>
      <c r="AO144" s="298"/>
      <c r="AP144" s="298"/>
      <c r="AQ144" s="298"/>
      <c r="AR144" s="298"/>
      <c r="AS144" s="298"/>
      <c r="AT144" s="298"/>
      <c r="AU144" s="297"/>
      <c r="AV144" s="298"/>
      <c r="AW144" s="298"/>
      <c r="AX144" s="298"/>
      <c r="AY144" s="298"/>
      <c r="AZ144" s="298"/>
      <c r="BA144" s="298"/>
      <c r="BB144" s="298"/>
      <c r="BC144" s="298"/>
      <c r="BD144" s="297"/>
      <c r="BE144" s="298"/>
      <c r="BF144" s="298"/>
      <c r="BG144" s="298"/>
      <c r="BH144" s="298"/>
      <c r="BI144" s="298"/>
      <c r="BJ144" s="298"/>
      <c r="BK144" s="298"/>
      <c r="BL144" s="298"/>
      <c r="BM144" s="230"/>
    </row>
    <row r="145" spans="1:65" ht="19.5" customHeight="1">
      <c r="A145" s="41"/>
      <c r="B145" s="296"/>
      <c r="C145" s="297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7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7"/>
      <c r="Z145" s="298"/>
      <c r="AA145" s="298"/>
      <c r="AB145" s="298"/>
      <c r="AC145" s="298"/>
      <c r="AD145" s="298"/>
      <c r="AE145" s="298"/>
      <c r="AF145" s="298"/>
      <c r="AG145" s="298"/>
      <c r="AH145" s="298"/>
      <c r="AI145" s="298"/>
      <c r="AJ145" s="297"/>
      <c r="AK145" s="298"/>
      <c r="AL145" s="298"/>
      <c r="AM145" s="298"/>
      <c r="AN145" s="298"/>
      <c r="AO145" s="298"/>
      <c r="AP145" s="298"/>
      <c r="AQ145" s="298"/>
      <c r="AR145" s="298"/>
      <c r="AS145" s="298"/>
      <c r="AT145" s="298"/>
      <c r="AU145" s="297"/>
      <c r="AV145" s="298"/>
      <c r="AW145" s="298"/>
      <c r="AX145" s="298"/>
      <c r="AY145" s="298"/>
      <c r="AZ145" s="298"/>
      <c r="BA145" s="298"/>
      <c r="BB145" s="298"/>
      <c r="BC145" s="298"/>
      <c r="BD145" s="297"/>
      <c r="BE145" s="298"/>
      <c r="BF145" s="298"/>
      <c r="BG145" s="298"/>
      <c r="BH145" s="298"/>
      <c r="BI145" s="298"/>
      <c r="BJ145" s="298"/>
      <c r="BK145" s="298"/>
      <c r="BL145" s="298"/>
      <c r="BM145" s="230"/>
    </row>
    <row r="146" spans="1:65" ht="19.5" customHeight="1">
      <c r="A146" s="41"/>
      <c r="B146" s="296"/>
      <c r="C146" s="297"/>
      <c r="D146" s="298"/>
      <c r="E146" s="298"/>
      <c r="F146" s="298"/>
      <c r="G146" s="298"/>
      <c r="H146" s="298"/>
      <c r="I146" s="298"/>
      <c r="J146" s="298"/>
      <c r="K146" s="298"/>
      <c r="L146" s="298"/>
      <c r="M146" s="298"/>
      <c r="N146" s="297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7"/>
      <c r="Z146" s="298"/>
      <c r="AA146" s="298"/>
      <c r="AB146" s="298"/>
      <c r="AC146" s="298"/>
      <c r="AD146" s="298"/>
      <c r="AE146" s="298"/>
      <c r="AF146" s="298"/>
      <c r="AG146" s="298"/>
      <c r="AH146" s="298"/>
      <c r="AI146" s="298"/>
      <c r="AJ146" s="297"/>
      <c r="AK146" s="298"/>
      <c r="AL146" s="298"/>
      <c r="AM146" s="298"/>
      <c r="AN146" s="298"/>
      <c r="AO146" s="298"/>
      <c r="AP146" s="298"/>
      <c r="AQ146" s="298"/>
      <c r="AR146" s="298"/>
      <c r="AS146" s="298"/>
      <c r="AT146" s="298"/>
      <c r="AU146" s="297"/>
      <c r="AV146" s="298"/>
      <c r="AW146" s="298"/>
      <c r="AX146" s="298"/>
      <c r="AY146" s="298"/>
      <c r="AZ146" s="298"/>
      <c r="BA146" s="298"/>
      <c r="BB146" s="298"/>
      <c r="BC146" s="298"/>
      <c r="BD146" s="297"/>
      <c r="BE146" s="298"/>
      <c r="BF146" s="298"/>
      <c r="BG146" s="298"/>
      <c r="BH146" s="298"/>
      <c r="BI146" s="298"/>
      <c r="BJ146" s="298"/>
      <c r="BK146" s="298"/>
      <c r="BL146" s="298"/>
      <c r="BM146" s="230"/>
    </row>
    <row r="147" spans="1:65" ht="19.5" customHeight="1">
      <c r="A147" s="41"/>
      <c r="B147" s="296"/>
      <c r="C147" s="297"/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7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7"/>
      <c r="Z147" s="298"/>
      <c r="AA147" s="298"/>
      <c r="AB147" s="298"/>
      <c r="AC147" s="298"/>
      <c r="AD147" s="298"/>
      <c r="AE147" s="298"/>
      <c r="AF147" s="298"/>
      <c r="AG147" s="298"/>
      <c r="AH147" s="298"/>
      <c r="AI147" s="298"/>
      <c r="AJ147" s="297"/>
      <c r="AK147" s="298"/>
      <c r="AL147" s="298"/>
      <c r="AM147" s="298"/>
      <c r="AN147" s="298"/>
      <c r="AO147" s="298"/>
      <c r="AP147" s="298"/>
      <c r="AQ147" s="298"/>
      <c r="AR147" s="298"/>
      <c r="AS147" s="298"/>
      <c r="AT147" s="298"/>
      <c r="AU147" s="297"/>
      <c r="AV147" s="298"/>
      <c r="AW147" s="298"/>
      <c r="AX147" s="298"/>
      <c r="AY147" s="298"/>
      <c r="AZ147" s="298"/>
      <c r="BA147" s="298"/>
      <c r="BB147" s="298"/>
      <c r="BC147" s="298"/>
      <c r="BD147" s="297"/>
      <c r="BE147" s="298"/>
      <c r="BF147" s="298"/>
      <c r="BG147" s="298"/>
      <c r="BH147" s="298"/>
      <c r="BI147" s="298"/>
      <c r="BJ147" s="298"/>
      <c r="BK147" s="298"/>
      <c r="BL147" s="298"/>
      <c r="BM147" s="230"/>
    </row>
    <row r="148" spans="1:65" ht="19.5" customHeight="1">
      <c r="A148" s="41"/>
      <c r="B148" s="296"/>
      <c r="C148" s="297"/>
      <c r="D148" s="298"/>
      <c r="E148" s="298"/>
      <c r="F148" s="298"/>
      <c r="G148" s="298"/>
      <c r="H148" s="298"/>
      <c r="I148" s="298"/>
      <c r="J148" s="298"/>
      <c r="K148" s="298"/>
      <c r="L148" s="298"/>
      <c r="M148" s="298"/>
      <c r="N148" s="297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7"/>
      <c r="Z148" s="298"/>
      <c r="AA148" s="298"/>
      <c r="AB148" s="298"/>
      <c r="AC148" s="298"/>
      <c r="AD148" s="298"/>
      <c r="AE148" s="298"/>
      <c r="AF148" s="298"/>
      <c r="AG148" s="298"/>
      <c r="AH148" s="298"/>
      <c r="AI148" s="298"/>
      <c r="AJ148" s="297"/>
      <c r="AK148" s="298"/>
      <c r="AL148" s="298"/>
      <c r="AM148" s="298"/>
      <c r="AN148" s="298"/>
      <c r="AO148" s="298"/>
      <c r="AP148" s="298"/>
      <c r="AQ148" s="298"/>
      <c r="AR148" s="298"/>
      <c r="AS148" s="298"/>
      <c r="AT148" s="298"/>
      <c r="AU148" s="297"/>
      <c r="AV148" s="298"/>
      <c r="AW148" s="298"/>
      <c r="AX148" s="298"/>
      <c r="AY148" s="298"/>
      <c r="AZ148" s="298"/>
      <c r="BA148" s="298"/>
      <c r="BB148" s="298"/>
      <c r="BC148" s="298"/>
      <c r="BD148" s="297"/>
      <c r="BE148" s="298"/>
      <c r="BF148" s="298"/>
      <c r="BG148" s="298"/>
      <c r="BH148" s="298"/>
      <c r="BI148" s="298"/>
      <c r="BJ148" s="298"/>
      <c r="BK148" s="298"/>
      <c r="BL148" s="298"/>
      <c r="BM148" s="230"/>
    </row>
    <row r="149" spans="1:65" ht="19.5" customHeight="1">
      <c r="A149" s="41"/>
      <c r="B149" s="296"/>
      <c r="C149" s="297"/>
      <c r="D149" s="298"/>
      <c r="E149" s="298"/>
      <c r="F149" s="298"/>
      <c r="G149" s="298"/>
      <c r="H149" s="298"/>
      <c r="I149" s="298"/>
      <c r="J149" s="298"/>
      <c r="K149" s="298"/>
      <c r="L149" s="298"/>
      <c r="M149" s="298"/>
      <c r="N149" s="297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7"/>
      <c r="Z149" s="298"/>
      <c r="AA149" s="298"/>
      <c r="AB149" s="298"/>
      <c r="AC149" s="298"/>
      <c r="AD149" s="298"/>
      <c r="AE149" s="298"/>
      <c r="AF149" s="298"/>
      <c r="AG149" s="298"/>
      <c r="AH149" s="298"/>
      <c r="AI149" s="298"/>
      <c r="AJ149" s="297"/>
      <c r="AK149" s="298"/>
      <c r="AL149" s="298"/>
      <c r="AM149" s="298"/>
      <c r="AN149" s="298"/>
      <c r="AO149" s="298"/>
      <c r="AP149" s="298"/>
      <c r="AQ149" s="298"/>
      <c r="AR149" s="298"/>
      <c r="AS149" s="298"/>
      <c r="AT149" s="298"/>
      <c r="AU149" s="297"/>
      <c r="AV149" s="298"/>
      <c r="AW149" s="298"/>
      <c r="AX149" s="298"/>
      <c r="AY149" s="298"/>
      <c r="AZ149" s="298"/>
      <c r="BA149" s="298"/>
      <c r="BB149" s="298"/>
      <c r="BC149" s="298"/>
      <c r="BD149" s="297"/>
      <c r="BE149" s="298"/>
      <c r="BF149" s="298"/>
      <c r="BG149" s="298"/>
      <c r="BH149" s="298"/>
      <c r="BI149" s="298"/>
      <c r="BJ149" s="298"/>
      <c r="BK149" s="298"/>
      <c r="BL149" s="298"/>
      <c r="BM149" s="230"/>
    </row>
    <row r="150" spans="1:65" ht="19.5" customHeight="1">
      <c r="A150" s="41"/>
      <c r="B150" s="296"/>
      <c r="C150" s="297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7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7"/>
      <c r="Z150" s="298"/>
      <c r="AA150" s="298"/>
      <c r="AB150" s="298"/>
      <c r="AC150" s="298"/>
      <c r="AD150" s="298"/>
      <c r="AE150" s="298"/>
      <c r="AF150" s="298"/>
      <c r="AG150" s="298"/>
      <c r="AH150" s="298"/>
      <c r="AI150" s="298"/>
      <c r="AJ150" s="297"/>
      <c r="AK150" s="298"/>
      <c r="AL150" s="298"/>
      <c r="AM150" s="298"/>
      <c r="AN150" s="298"/>
      <c r="AO150" s="298"/>
      <c r="AP150" s="298"/>
      <c r="AQ150" s="298"/>
      <c r="AR150" s="298"/>
      <c r="AS150" s="298"/>
      <c r="AT150" s="298"/>
      <c r="AU150" s="297"/>
      <c r="AV150" s="298"/>
      <c r="AW150" s="298"/>
      <c r="AX150" s="298"/>
      <c r="AY150" s="298"/>
      <c r="AZ150" s="298"/>
      <c r="BA150" s="298"/>
      <c r="BB150" s="298"/>
      <c r="BC150" s="298"/>
      <c r="BD150" s="297"/>
      <c r="BE150" s="298"/>
      <c r="BF150" s="298"/>
      <c r="BG150" s="298"/>
      <c r="BH150" s="298"/>
      <c r="BI150" s="298"/>
      <c r="BJ150" s="298"/>
      <c r="BK150" s="298"/>
      <c r="BL150" s="298"/>
      <c r="BM150" s="230"/>
    </row>
    <row r="151" spans="1:65" ht="19.5" customHeight="1">
      <c r="A151" s="41"/>
      <c r="B151" s="296"/>
      <c r="C151" s="297"/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7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7"/>
      <c r="Z151" s="298"/>
      <c r="AA151" s="298"/>
      <c r="AB151" s="298"/>
      <c r="AC151" s="298"/>
      <c r="AD151" s="298"/>
      <c r="AE151" s="298"/>
      <c r="AF151" s="298"/>
      <c r="AG151" s="298"/>
      <c r="AH151" s="298"/>
      <c r="AI151" s="298"/>
      <c r="AJ151" s="297"/>
      <c r="AK151" s="298"/>
      <c r="AL151" s="298"/>
      <c r="AM151" s="298"/>
      <c r="AN151" s="298"/>
      <c r="AO151" s="298"/>
      <c r="AP151" s="298"/>
      <c r="AQ151" s="298"/>
      <c r="AR151" s="298"/>
      <c r="AS151" s="298"/>
      <c r="AT151" s="298"/>
      <c r="AU151" s="297"/>
      <c r="AV151" s="298"/>
      <c r="AW151" s="298"/>
      <c r="AX151" s="298"/>
      <c r="AY151" s="298"/>
      <c r="AZ151" s="298"/>
      <c r="BA151" s="298"/>
      <c r="BB151" s="298"/>
      <c r="BC151" s="298"/>
      <c r="BD151" s="297"/>
      <c r="BE151" s="298"/>
      <c r="BF151" s="298"/>
      <c r="BG151" s="298"/>
      <c r="BH151" s="298"/>
      <c r="BI151" s="298"/>
      <c r="BJ151" s="298"/>
      <c r="BK151" s="298"/>
      <c r="BL151" s="298"/>
      <c r="BM151" s="230"/>
    </row>
    <row r="152" spans="1:65" ht="19.5" customHeight="1">
      <c r="A152" s="41"/>
      <c r="B152" s="296"/>
      <c r="C152" s="297"/>
      <c r="D152" s="298"/>
      <c r="E152" s="298"/>
      <c r="F152" s="298"/>
      <c r="G152" s="298"/>
      <c r="H152" s="298"/>
      <c r="I152" s="298"/>
      <c r="J152" s="298"/>
      <c r="K152" s="298"/>
      <c r="L152" s="298"/>
      <c r="M152" s="298"/>
      <c r="N152" s="297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7"/>
      <c r="Z152" s="298"/>
      <c r="AA152" s="298"/>
      <c r="AB152" s="298"/>
      <c r="AC152" s="298"/>
      <c r="AD152" s="298"/>
      <c r="AE152" s="298"/>
      <c r="AF152" s="298"/>
      <c r="AG152" s="298"/>
      <c r="AH152" s="298"/>
      <c r="AI152" s="298"/>
      <c r="AJ152" s="297"/>
      <c r="AK152" s="298"/>
      <c r="AL152" s="298"/>
      <c r="AM152" s="298"/>
      <c r="AN152" s="298"/>
      <c r="AO152" s="298"/>
      <c r="AP152" s="298"/>
      <c r="AQ152" s="298"/>
      <c r="AR152" s="298"/>
      <c r="AS152" s="298"/>
      <c r="AT152" s="298"/>
      <c r="AU152" s="297"/>
      <c r="AV152" s="298"/>
      <c r="AW152" s="298"/>
      <c r="AX152" s="298"/>
      <c r="AY152" s="298"/>
      <c r="AZ152" s="298"/>
      <c r="BA152" s="298"/>
      <c r="BB152" s="298"/>
      <c r="BC152" s="298"/>
      <c r="BD152" s="297"/>
      <c r="BE152" s="298"/>
      <c r="BF152" s="298"/>
      <c r="BG152" s="298"/>
      <c r="BH152" s="298"/>
      <c r="BI152" s="298"/>
      <c r="BJ152" s="298"/>
      <c r="BK152" s="298"/>
      <c r="BL152" s="298"/>
      <c r="BM152" s="230"/>
    </row>
    <row r="153" spans="1:65" ht="19.5" customHeight="1">
      <c r="A153" s="41"/>
      <c r="B153" s="296"/>
      <c r="C153" s="297"/>
      <c r="D153" s="298"/>
      <c r="E153" s="298"/>
      <c r="F153" s="298"/>
      <c r="G153" s="298"/>
      <c r="H153" s="298"/>
      <c r="I153" s="298"/>
      <c r="J153" s="298"/>
      <c r="K153" s="298"/>
      <c r="L153" s="298"/>
      <c r="M153" s="298"/>
      <c r="N153" s="297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7"/>
      <c r="Z153" s="298"/>
      <c r="AA153" s="298"/>
      <c r="AB153" s="298"/>
      <c r="AC153" s="298"/>
      <c r="AD153" s="298"/>
      <c r="AE153" s="298"/>
      <c r="AF153" s="298"/>
      <c r="AG153" s="298"/>
      <c r="AH153" s="298"/>
      <c r="AI153" s="298"/>
      <c r="AJ153" s="297"/>
      <c r="AK153" s="298"/>
      <c r="AL153" s="298"/>
      <c r="AM153" s="298"/>
      <c r="AN153" s="298"/>
      <c r="AO153" s="298"/>
      <c r="AP153" s="298"/>
      <c r="AQ153" s="298"/>
      <c r="AR153" s="298"/>
      <c r="AS153" s="298"/>
      <c r="AT153" s="298"/>
      <c r="AU153" s="297"/>
      <c r="AV153" s="298"/>
      <c r="AW153" s="298"/>
      <c r="AX153" s="298"/>
      <c r="AY153" s="298"/>
      <c r="AZ153" s="298"/>
      <c r="BA153" s="298"/>
      <c r="BB153" s="298"/>
      <c r="BC153" s="298"/>
      <c r="BD153" s="297"/>
      <c r="BE153" s="298"/>
      <c r="BF153" s="298"/>
      <c r="BG153" s="298"/>
      <c r="BH153" s="298"/>
      <c r="BI153" s="298"/>
      <c r="BJ153" s="298"/>
      <c r="BK153" s="298"/>
      <c r="BL153" s="298"/>
      <c r="BM153" s="230"/>
    </row>
    <row r="154" spans="1:65" ht="19.5" customHeight="1">
      <c r="A154" s="41"/>
      <c r="B154" s="296"/>
      <c r="C154" s="297"/>
      <c r="D154" s="298"/>
      <c r="E154" s="298"/>
      <c r="F154" s="298"/>
      <c r="G154" s="298"/>
      <c r="H154" s="298"/>
      <c r="I154" s="298"/>
      <c r="J154" s="298"/>
      <c r="K154" s="298"/>
      <c r="L154" s="298"/>
      <c r="M154" s="298"/>
      <c r="N154" s="297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7"/>
      <c r="Z154" s="298"/>
      <c r="AA154" s="298"/>
      <c r="AB154" s="298"/>
      <c r="AC154" s="298"/>
      <c r="AD154" s="298"/>
      <c r="AE154" s="298"/>
      <c r="AF154" s="298"/>
      <c r="AG154" s="298"/>
      <c r="AH154" s="298"/>
      <c r="AI154" s="298"/>
      <c r="AJ154" s="297"/>
      <c r="AK154" s="298"/>
      <c r="AL154" s="298"/>
      <c r="AM154" s="298"/>
      <c r="AN154" s="298"/>
      <c r="AO154" s="298"/>
      <c r="AP154" s="298"/>
      <c r="AQ154" s="298"/>
      <c r="AR154" s="298"/>
      <c r="AS154" s="298"/>
      <c r="AT154" s="298"/>
      <c r="AU154" s="297"/>
      <c r="AV154" s="298"/>
      <c r="AW154" s="298"/>
      <c r="AX154" s="298"/>
      <c r="AY154" s="298"/>
      <c r="AZ154" s="298"/>
      <c r="BA154" s="298"/>
      <c r="BB154" s="298"/>
      <c r="BC154" s="298"/>
      <c r="BD154" s="297"/>
      <c r="BE154" s="298"/>
      <c r="BF154" s="298"/>
      <c r="BG154" s="298"/>
      <c r="BH154" s="298"/>
      <c r="BI154" s="298"/>
      <c r="BJ154" s="298"/>
      <c r="BK154" s="298"/>
      <c r="BL154" s="298"/>
      <c r="BM154" s="230"/>
    </row>
    <row r="155" spans="1:65" ht="19.5" customHeight="1">
      <c r="A155" s="41"/>
      <c r="B155" s="296"/>
      <c r="C155" s="297"/>
      <c r="D155" s="298"/>
      <c r="E155" s="298"/>
      <c r="F155" s="298"/>
      <c r="G155" s="298"/>
      <c r="H155" s="298"/>
      <c r="I155" s="298"/>
      <c r="J155" s="298"/>
      <c r="K155" s="298"/>
      <c r="L155" s="298"/>
      <c r="M155" s="298"/>
      <c r="N155" s="297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7"/>
      <c r="Z155" s="298"/>
      <c r="AA155" s="298"/>
      <c r="AB155" s="298"/>
      <c r="AC155" s="298"/>
      <c r="AD155" s="298"/>
      <c r="AE155" s="298"/>
      <c r="AF155" s="298"/>
      <c r="AG155" s="298"/>
      <c r="AH155" s="298"/>
      <c r="AI155" s="298"/>
      <c r="AJ155" s="297"/>
      <c r="AK155" s="298"/>
      <c r="AL155" s="298"/>
      <c r="AM155" s="298"/>
      <c r="AN155" s="298"/>
      <c r="AO155" s="298"/>
      <c r="AP155" s="298"/>
      <c r="AQ155" s="298"/>
      <c r="AR155" s="298"/>
      <c r="AS155" s="298"/>
      <c r="AT155" s="298"/>
      <c r="AU155" s="297"/>
      <c r="AV155" s="298"/>
      <c r="AW155" s="298"/>
      <c r="AX155" s="298"/>
      <c r="AY155" s="298"/>
      <c r="AZ155" s="298"/>
      <c r="BA155" s="298"/>
      <c r="BB155" s="298"/>
      <c r="BC155" s="298"/>
      <c r="BD155" s="297"/>
      <c r="BE155" s="298"/>
      <c r="BF155" s="298"/>
      <c r="BG155" s="298"/>
      <c r="BH155" s="298"/>
      <c r="BI155" s="298"/>
      <c r="BJ155" s="298"/>
      <c r="BK155" s="298"/>
      <c r="BL155" s="298"/>
      <c r="BM155" s="230"/>
    </row>
    <row r="156" spans="1:65" ht="19.5" customHeight="1">
      <c r="A156" s="41"/>
      <c r="B156" s="296"/>
      <c r="C156" s="297"/>
      <c r="D156" s="298"/>
      <c r="E156" s="298"/>
      <c r="F156" s="298"/>
      <c r="G156" s="298"/>
      <c r="H156" s="298"/>
      <c r="I156" s="298"/>
      <c r="J156" s="298"/>
      <c r="K156" s="298"/>
      <c r="L156" s="298"/>
      <c r="M156" s="298"/>
      <c r="N156" s="297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7"/>
      <c r="Z156" s="298"/>
      <c r="AA156" s="298"/>
      <c r="AB156" s="298"/>
      <c r="AC156" s="298"/>
      <c r="AD156" s="298"/>
      <c r="AE156" s="298"/>
      <c r="AF156" s="298"/>
      <c r="AG156" s="298"/>
      <c r="AH156" s="298"/>
      <c r="AI156" s="298"/>
      <c r="AJ156" s="297"/>
      <c r="AK156" s="298"/>
      <c r="AL156" s="298"/>
      <c r="AM156" s="298"/>
      <c r="AN156" s="298"/>
      <c r="AO156" s="298"/>
      <c r="AP156" s="298"/>
      <c r="AQ156" s="298"/>
      <c r="AR156" s="298"/>
      <c r="AS156" s="298"/>
      <c r="AT156" s="298"/>
      <c r="AU156" s="297"/>
      <c r="AV156" s="298"/>
      <c r="AW156" s="298"/>
      <c r="AX156" s="298"/>
      <c r="AY156" s="298"/>
      <c r="AZ156" s="298"/>
      <c r="BA156" s="298"/>
      <c r="BB156" s="298"/>
      <c r="BC156" s="298"/>
      <c r="BD156" s="297"/>
      <c r="BE156" s="298"/>
      <c r="BF156" s="298"/>
      <c r="BG156" s="298"/>
      <c r="BH156" s="298"/>
      <c r="BI156" s="298"/>
      <c r="BJ156" s="298"/>
      <c r="BK156" s="298"/>
      <c r="BL156" s="298"/>
      <c r="BM156" s="230"/>
    </row>
    <row r="157" spans="1:65" ht="19.5" customHeight="1">
      <c r="A157" s="41"/>
      <c r="B157" s="296"/>
      <c r="C157" s="297"/>
      <c r="D157" s="298"/>
      <c r="E157" s="298"/>
      <c r="F157" s="298"/>
      <c r="G157" s="298"/>
      <c r="H157" s="298"/>
      <c r="I157" s="298"/>
      <c r="J157" s="298"/>
      <c r="K157" s="298"/>
      <c r="L157" s="298"/>
      <c r="M157" s="298"/>
      <c r="N157" s="297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7"/>
      <c r="Z157" s="298"/>
      <c r="AA157" s="298"/>
      <c r="AB157" s="298"/>
      <c r="AC157" s="298"/>
      <c r="AD157" s="298"/>
      <c r="AE157" s="298"/>
      <c r="AF157" s="298"/>
      <c r="AG157" s="298"/>
      <c r="AH157" s="298"/>
      <c r="AI157" s="298"/>
      <c r="AJ157" s="297"/>
      <c r="AK157" s="298"/>
      <c r="AL157" s="298"/>
      <c r="AM157" s="298"/>
      <c r="AN157" s="298"/>
      <c r="AO157" s="298"/>
      <c r="AP157" s="298"/>
      <c r="AQ157" s="298"/>
      <c r="AR157" s="298"/>
      <c r="AS157" s="298"/>
      <c r="AT157" s="298"/>
      <c r="AU157" s="297"/>
      <c r="AV157" s="298"/>
      <c r="AW157" s="298"/>
      <c r="AX157" s="298"/>
      <c r="AY157" s="298"/>
      <c r="AZ157" s="298"/>
      <c r="BA157" s="298"/>
      <c r="BB157" s="298"/>
      <c r="BC157" s="298"/>
      <c r="BD157" s="297"/>
      <c r="BE157" s="298"/>
      <c r="BF157" s="298"/>
      <c r="BG157" s="298"/>
      <c r="BH157" s="298"/>
      <c r="BI157" s="298"/>
      <c r="BJ157" s="298"/>
      <c r="BK157" s="298"/>
      <c r="BL157" s="298"/>
      <c r="BM157" s="230"/>
    </row>
    <row r="158" spans="1:65" ht="19.5" customHeight="1">
      <c r="A158" s="41"/>
      <c r="B158" s="296"/>
      <c r="C158" s="297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7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7"/>
      <c r="Z158" s="298"/>
      <c r="AA158" s="298"/>
      <c r="AB158" s="298"/>
      <c r="AC158" s="298"/>
      <c r="AD158" s="298"/>
      <c r="AE158" s="298"/>
      <c r="AF158" s="298"/>
      <c r="AG158" s="298"/>
      <c r="AH158" s="298"/>
      <c r="AI158" s="298"/>
      <c r="AJ158" s="297"/>
      <c r="AK158" s="298"/>
      <c r="AL158" s="298"/>
      <c r="AM158" s="298"/>
      <c r="AN158" s="298"/>
      <c r="AO158" s="298"/>
      <c r="AP158" s="298"/>
      <c r="AQ158" s="298"/>
      <c r="AR158" s="298"/>
      <c r="AS158" s="298"/>
      <c r="AT158" s="298"/>
      <c r="AU158" s="297"/>
      <c r="AV158" s="298"/>
      <c r="AW158" s="298"/>
      <c r="AX158" s="298"/>
      <c r="AY158" s="298"/>
      <c r="AZ158" s="298"/>
      <c r="BA158" s="298"/>
      <c r="BB158" s="298"/>
      <c r="BC158" s="298"/>
      <c r="BD158" s="297"/>
      <c r="BE158" s="298"/>
      <c r="BF158" s="298"/>
      <c r="BG158" s="298"/>
      <c r="BH158" s="298"/>
      <c r="BI158" s="298"/>
      <c r="BJ158" s="298"/>
      <c r="BK158" s="298"/>
      <c r="BL158" s="298"/>
      <c r="BM158" s="230"/>
    </row>
    <row r="159" spans="1:65" ht="19.5" customHeight="1">
      <c r="A159" s="41"/>
      <c r="B159" s="296"/>
      <c r="C159" s="297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7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7"/>
      <c r="Z159" s="298"/>
      <c r="AA159" s="298"/>
      <c r="AB159" s="298"/>
      <c r="AC159" s="298"/>
      <c r="AD159" s="298"/>
      <c r="AE159" s="298"/>
      <c r="AF159" s="298"/>
      <c r="AG159" s="298"/>
      <c r="AH159" s="298"/>
      <c r="AI159" s="298"/>
      <c r="AJ159" s="297"/>
      <c r="AK159" s="298"/>
      <c r="AL159" s="298"/>
      <c r="AM159" s="298"/>
      <c r="AN159" s="298"/>
      <c r="AO159" s="298"/>
      <c r="AP159" s="298"/>
      <c r="AQ159" s="298"/>
      <c r="AR159" s="298"/>
      <c r="AS159" s="298"/>
      <c r="AT159" s="298"/>
      <c r="AU159" s="297"/>
      <c r="AV159" s="298"/>
      <c r="AW159" s="298"/>
      <c r="AX159" s="298"/>
      <c r="AY159" s="298"/>
      <c r="AZ159" s="298"/>
      <c r="BA159" s="298"/>
      <c r="BB159" s="298"/>
      <c r="BC159" s="298"/>
      <c r="BD159" s="297"/>
      <c r="BE159" s="298"/>
      <c r="BF159" s="298"/>
      <c r="BG159" s="298"/>
      <c r="BH159" s="298"/>
      <c r="BI159" s="298"/>
      <c r="BJ159" s="298"/>
      <c r="BK159" s="298"/>
      <c r="BL159" s="298"/>
      <c r="BM159" s="230"/>
    </row>
    <row r="160" spans="1:65" ht="19.5" customHeight="1">
      <c r="A160" s="41"/>
      <c r="B160" s="296"/>
      <c r="C160" s="297"/>
      <c r="D160" s="298"/>
      <c r="E160" s="298"/>
      <c r="F160" s="298"/>
      <c r="G160" s="298"/>
      <c r="H160" s="298"/>
      <c r="I160" s="298"/>
      <c r="J160" s="298"/>
      <c r="K160" s="298"/>
      <c r="L160" s="298"/>
      <c r="M160" s="298"/>
      <c r="N160" s="297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7"/>
      <c r="Z160" s="298"/>
      <c r="AA160" s="298"/>
      <c r="AB160" s="298"/>
      <c r="AC160" s="298"/>
      <c r="AD160" s="298"/>
      <c r="AE160" s="298"/>
      <c r="AF160" s="298"/>
      <c r="AG160" s="298"/>
      <c r="AH160" s="298"/>
      <c r="AI160" s="298"/>
      <c r="AJ160" s="297"/>
      <c r="AK160" s="298"/>
      <c r="AL160" s="298"/>
      <c r="AM160" s="298"/>
      <c r="AN160" s="298"/>
      <c r="AO160" s="298"/>
      <c r="AP160" s="298"/>
      <c r="AQ160" s="298"/>
      <c r="AR160" s="298"/>
      <c r="AS160" s="298"/>
      <c r="AT160" s="298"/>
      <c r="AU160" s="297"/>
      <c r="AV160" s="298"/>
      <c r="AW160" s="298"/>
      <c r="AX160" s="298"/>
      <c r="AY160" s="298"/>
      <c r="AZ160" s="298"/>
      <c r="BA160" s="298"/>
      <c r="BB160" s="298"/>
      <c r="BC160" s="298"/>
      <c r="BD160" s="297"/>
      <c r="BE160" s="298"/>
      <c r="BF160" s="298"/>
      <c r="BG160" s="298"/>
      <c r="BH160" s="298"/>
      <c r="BI160" s="298"/>
      <c r="BJ160" s="298"/>
      <c r="BK160" s="298"/>
      <c r="BL160" s="298"/>
      <c r="BM160" s="230"/>
    </row>
    <row r="161" spans="1:65" ht="19.5" customHeight="1">
      <c r="A161" s="41"/>
      <c r="B161" s="296"/>
      <c r="C161" s="297"/>
      <c r="D161" s="298"/>
      <c r="E161" s="298"/>
      <c r="F161" s="298"/>
      <c r="G161" s="298"/>
      <c r="H161" s="298"/>
      <c r="I161" s="298"/>
      <c r="J161" s="298"/>
      <c r="K161" s="298"/>
      <c r="L161" s="298"/>
      <c r="M161" s="298"/>
      <c r="N161" s="297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7"/>
      <c r="Z161" s="298"/>
      <c r="AA161" s="298"/>
      <c r="AB161" s="298"/>
      <c r="AC161" s="298"/>
      <c r="AD161" s="298"/>
      <c r="AE161" s="298"/>
      <c r="AF161" s="298"/>
      <c r="AG161" s="298"/>
      <c r="AH161" s="298"/>
      <c r="AI161" s="298"/>
      <c r="AJ161" s="297"/>
      <c r="AK161" s="298"/>
      <c r="AL161" s="298"/>
      <c r="AM161" s="298"/>
      <c r="AN161" s="298"/>
      <c r="AO161" s="298"/>
      <c r="AP161" s="298"/>
      <c r="AQ161" s="298"/>
      <c r="AR161" s="298"/>
      <c r="AS161" s="298"/>
      <c r="AT161" s="298"/>
      <c r="AU161" s="297"/>
      <c r="AV161" s="298"/>
      <c r="AW161" s="298"/>
      <c r="AX161" s="298"/>
      <c r="AY161" s="298"/>
      <c r="AZ161" s="298"/>
      <c r="BA161" s="298"/>
      <c r="BB161" s="298"/>
      <c r="BC161" s="298"/>
      <c r="BD161" s="297"/>
      <c r="BE161" s="298"/>
      <c r="BF161" s="298"/>
      <c r="BG161" s="298"/>
      <c r="BH161" s="298"/>
      <c r="BI161" s="298"/>
      <c r="BJ161" s="298"/>
      <c r="BK161" s="298"/>
      <c r="BL161" s="298"/>
      <c r="BM161" s="230"/>
    </row>
    <row r="162" spans="1:65" ht="19.5" customHeight="1">
      <c r="A162" s="41"/>
      <c r="B162" s="296"/>
      <c r="C162" s="297"/>
      <c r="D162" s="298"/>
      <c r="E162" s="298"/>
      <c r="F162" s="298"/>
      <c r="G162" s="298"/>
      <c r="H162" s="298"/>
      <c r="I162" s="298"/>
      <c r="J162" s="298"/>
      <c r="K162" s="298"/>
      <c r="L162" s="298"/>
      <c r="M162" s="298"/>
      <c r="N162" s="297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7"/>
      <c r="Z162" s="298"/>
      <c r="AA162" s="298"/>
      <c r="AB162" s="298"/>
      <c r="AC162" s="298"/>
      <c r="AD162" s="298"/>
      <c r="AE162" s="298"/>
      <c r="AF162" s="298"/>
      <c r="AG162" s="298"/>
      <c r="AH162" s="298"/>
      <c r="AI162" s="298"/>
      <c r="AJ162" s="297"/>
      <c r="AK162" s="298"/>
      <c r="AL162" s="298"/>
      <c r="AM162" s="298"/>
      <c r="AN162" s="298"/>
      <c r="AO162" s="298"/>
      <c r="AP162" s="298"/>
      <c r="AQ162" s="298"/>
      <c r="AR162" s="298"/>
      <c r="AS162" s="298"/>
      <c r="AT162" s="298"/>
      <c r="AU162" s="297"/>
      <c r="AV162" s="298"/>
      <c r="AW162" s="298"/>
      <c r="AX162" s="298"/>
      <c r="AY162" s="298"/>
      <c r="AZ162" s="298"/>
      <c r="BA162" s="298"/>
      <c r="BB162" s="298"/>
      <c r="BC162" s="298"/>
      <c r="BD162" s="297"/>
      <c r="BE162" s="298"/>
      <c r="BF162" s="298"/>
      <c r="BG162" s="298"/>
      <c r="BH162" s="298"/>
      <c r="BI162" s="298"/>
      <c r="BJ162" s="298"/>
      <c r="BK162" s="298"/>
      <c r="BL162" s="298"/>
      <c r="BM162" s="230"/>
    </row>
    <row r="163" spans="1:65" ht="19.5" customHeight="1">
      <c r="A163" s="41"/>
      <c r="B163" s="296"/>
      <c r="C163" s="297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7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7"/>
      <c r="Z163" s="298"/>
      <c r="AA163" s="298"/>
      <c r="AB163" s="298"/>
      <c r="AC163" s="298"/>
      <c r="AD163" s="298"/>
      <c r="AE163" s="298"/>
      <c r="AF163" s="298"/>
      <c r="AG163" s="298"/>
      <c r="AH163" s="298"/>
      <c r="AI163" s="298"/>
      <c r="AJ163" s="297"/>
      <c r="AK163" s="298"/>
      <c r="AL163" s="298"/>
      <c r="AM163" s="298"/>
      <c r="AN163" s="298"/>
      <c r="AO163" s="298"/>
      <c r="AP163" s="298"/>
      <c r="AQ163" s="298"/>
      <c r="AR163" s="298"/>
      <c r="AS163" s="298"/>
      <c r="AT163" s="298"/>
      <c r="AU163" s="297"/>
      <c r="AV163" s="298"/>
      <c r="AW163" s="298"/>
      <c r="AX163" s="298"/>
      <c r="AY163" s="298"/>
      <c r="AZ163" s="298"/>
      <c r="BA163" s="298"/>
      <c r="BB163" s="298"/>
      <c r="BC163" s="298"/>
      <c r="BD163" s="297"/>
      <c r="BE163" s="298"/>
      <c r="BF163" s="298"/>
      <c r="BG163" s="298"/>
      <c r="BH163" s="298"/>
      <c r="BI163" s="298"/>
      <c r="BJ163" s="298"/>
      <c r="BK163" s="298"/>
      <c r="BL163" s="298"/>
      <c r="BM163" s="230"/>
    </row>
    <row r="164" spans="1:65" ht="19.5" customHeight="1">
      <c r="A164" s="41"/>
      <c r="B164" s="296"/>
      <c r="C164" s="297"/>
      <c r="D164" s="298"/>
      <c r="E164" s="298"/>
      <c r="F164" s="298"/>
      <c r="G164" s="298"/>
      <c r="H164" s="298"/>
      <c r="I164" s="298"/>
      <c r="J164" s="298"/>
      <c r="K164" s="298"/>
      <c r="L164" s="298"/>
      <c r="M164" s="298"/>
      <c r="N164" s="297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7"/>
      <c r="Z164" s="298"/>
      <c r="AA164" s="298"/>
      <c r="AB164" s="298"/>
      <c r="AC164" s="298"/>
      <c r="AD164" s="298"/>
      <c r="AE164" s="298"/>
      <c r="AF164" s="298"/>
      <c r="AG164" s="298"/>
      <c r="AH164" s="298"/>
      <c r="AI164" s="298"/>
      <c r="AJ164" s="297"/>
      <c r="AK164" s="298"/>
      <c r="AL164" s="298"/>
      <c r="AM164" s="298"/>
      <c r="AN164" s="298"/>
      <c r="AO164" s="298"/>
      <c r="AP164" s="298"/>
      <c r="AQ164" s="298"/>
      <c r="AR164" s="298"/>
      <c r="AS164" s="298"/>
      <c r="AT164" s="298"/>
      <c r="AU164" s="297"/>
      <c r="AV164" s="298"/>
      <c r="AW164" s="298"/>
      <c r="AX164" s="298"/>
      <c r="AY164" s="298"/>
      <c r="AZ164" s="298"/>
      <c r="BA164" s="298"/>
      <c r="BB164" s="298"/>
      <c r="BC164" s="298"/>
      <c r="BD164" s="297"/>
      <c r="BE164" s="298"/>
      <c r="BF164" s="298"/>
      <c r="BG164" s="298"/>
      <c r="BH164" s="298"/>
      <c r="BI164" s="298"/>
      <c r="BJ164" s="298"/>
      <c r="BK164" s="298"/>
      <c r="BL164" s="298"/>
      <c r="BM164" s="230"/>
    </row>
    <row r="165" spans="1:65" ht="19.5" customHeight="1">
      <c r="A165" s="41"/>
      <c r="B165" s="296"/>
      <c r="C165" s="297"/>
      <c r="D165" s="298"/>
      <c r="E165" s="298"/>
      <c r="F165" s="298"/>
      <c r="G165" s="298"/>
      <c r="H165" s="298"/>
      <c r="I165" s="298"/>
      <c r="J165" s="298"/>
      <c r="K165" s="298"/>
      <c r="L165" s="298"/>
      <c r="M165" s="298"/>
      <c r="N165" s="297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7"/>
      <c r="Z165" s="298"/>
      <c r="AA165" s="298"/>
      <c r="AB165" s="298"/>
      <c r="AC165" s="298"/>
      <c r="AD165" s="298"/>
      <c r="AE165" s="298"/>
      <c r="AF165" s="298"/>
      <c r="AG165" s="298"/>
      <c r="AH165" s="298"/>
      <c r="AI165" s="298"/>
      <c r="AJ165" s="297"/>
      <c r="AK165" s="298"/>
      <c r="AL165" s="298"/>
      <c r="AM165" s="298"/>
      <c r="AN165" s="298"/>
      <c r="AO165" s="298"/>
      <c r="AP165" s="298"/>
      <c r="AQ165" s="298"/>
      <c r="AR165" s="298"/>
      <c r="AS165" s="298"/>
      <c r="AT165" s="298"/>
      <c r="AU165" s="297"/>
      <c r="AV165" s="298"/>
      <c r="AW165" s="298"/>
      <c r="AX165" s="298"/>
      <c r="AY165" s="298"/>
      <c r="AZ165" s="298"/>
      <c r="BA165" s="298"/>
      <c r="BB165" s="298"/>
      <c r="BC165" s="298"/>
      <c r="BD165" s="297"/>
      <c r="BE165" s="298"/>
      <c r="BF165" s="298"/>
      <c r="BG165" s="298"/>
      <c r="BH165" s="298"/>
      <c r="BI165" s="298"/>
      <c r="BJ165" s="298"/>
      <c r="BK165" s="298"/>
      <c r="BL165" s="298"/>
      <c r="BM165" s="230"/>
    </row>
    <row r="166" spans="1:65" ht="19.5" customHeight="1">
      <c r="A166" s="41"/>
      <c r="B166" s="296"/>
      <c r="C166" s="297"/>
      <c r="D166" s="298"/>
      <c r="E166" s="298"/>
      <c r="F166" s="298"/>
      <c r="G166" s="298"/>
      <c r="H166" s="298"/>
      <c r="I166" s="298"/>
      <c r="J166" s="298"/>
      <c r="K166" s="298"/>
      <c r="L166" s="298"/>
      <c r="M166" s="298"/>
      <c r="N166" s="297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7"/>
      <c r="Z166" s="298"/>
      <c r="AA166" s="298"/>
      <c r="AB166" s="298"/>
      <c r="AC166" s="298"/>
      <c r="AD166" s="298"/>
      <c r="AE166" s="298"/>
      <c r="AF166" s="298"/>
      <c r="AG166" s="298"/>
      <c r="AH166" s="298"/>
      <c r="AI166" s="298"/>
      <c r="AJ166" s="297"/>
      <c r="AK166" s="298"/>
      <c r="AL166" s="298"/>
      <c r="AM166" s="298"/>
      <c r="AN166" s="298"/>
      <c r="AO166" s="298"/>
      <c r="AP166" s="298"/>
      <c r="AQ166" s="298"/>
      <c r="AR166" s="298"/>
      <c r="AS166" s="298"/>
      <c r="AT166" s="298"/>
      <c r="AU166" s="297"/>
      <c r="AV166" s="298"/>
      <c r="AW166" s="298"/>
      <c r="AX166" s="298"/>
      <c r="AY166" s="298"/>
      <c r="AZ166" s="298"/>
      <c r="BA166" s="298"/>
      <c r="BB166" s="298"/>
      <c r="BC166" s="298"/>
      <c r="BD166" s="297"/>
      <c r="BE166" s="298"/>
      <c r="BF166" s="298"/>
      <c r="BG166" s="298"/>
      <c r="BH166" s="298"/>
      <c r="BI166" s="298"/>
      <c r="BJ166" s="298"/>
      <c r="BK166" s="298"/>
      <c r="BL166" s="298"/>
      <c r="BM166" s="230"/>
    </row>
    <row r="167" spans="1:65" ht="19.5" customHeight="1">
      <c r="A167" s="41"/>
      <c r="B167" s="296"/>
      <c r="C167" s="297"/>
      <c r="D167" s="298"/>
      <c r="E167" s="298"/>
      <c r="F167" s="298"/>
      <c r="G167" s="298"/>
      <c r="H167" s="298"/>
      <c r="I167" s="298"/>
      <c r="J167" s="298"/>
      <c r="K167" s="298"/>
      <c r="L167" s="298"/>
      <c r="M167" s="298"/>
      <c r="N167" s="297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7"/>
      <c r="Z167" s="298"/>
      <c r="AA167" s="298"/>
      <c r="AB167" s="298"/>
      <c r="AC167" s="298"/>
      <c r="AD167" s="298"/>
      <c r="AE167" s="298"/>
      <c r="AF167" s="298"/>
      <c r="AG167" s="298"/>
      <c r="AH167" s="298"/>
      <c r="AI167" s="298"/>
      <c r="AJ167" s="297"/>
      <c r="AK167" s="298"/>
      <c r="AL167" s="298"/>
      <c r="AM167" s="298"/>
      <c r="AN167" s="298"/>
      <c r="AO167" s="298"/>
      <c r="AP167" s="298"/>
      <c r="AQ167" s="298"/>
      <c r="AR167" s="298"/>
      <c r="AS167" s="298"/>
      <c r="AT167" s="298"/>
      <c r="AU167" s="297"/>
      <c r="AV167" s="298"/>
      <c r="AW167" s="298"/>
      <c r="AX167" s="298"/>
      <c r="AY167" s="298"/>
      <c r="AZ167" s="298"/>
      <c r="BA167" s="298"/>
      <c r="BB167" s="298"/>
      <c r="BC167" s="298"/>
      <c r="BD167" s="297"/>
      <c r="BE167" s="298"/>
      <c r="BF167" s="298"/>
      <c r="BG167" s="298"/>
      <c r="BH167" s="298"/>
      <c r="BI167" s="298"/>
      <c r="BJ167" s="298"/>
      <c r="BK167" s="298"/>
      <c r="BL167" s="298"/>
      <c r="BM167" s="230"/>
    </row>
    <row r="168" spans="1:65" ht="19.5" customHeight="1">
      <c r="A168" s="41"/>
      <c r="B168" s="296"/>
      <c r="C168" s="297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7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7"/>
      <c r="Z168" s="298"/>
      <c r="AA168" s="298"/>
      <c r="AB168" s="298"/>
      <c r="AC168" s="298"/>
      <c r="AD168" s="298"/>
      <c r="AE168" s="298"/>
      <c r="AF168" s="298"/>
      <c r="AG168" s="298"/>
      <c r="AH168" s="298"/>
      <c r="AI168" s="298"/>
      <c r="AJ168" s="297"/>
      <c r="AK168" s="298"/>
      <c r="AL168" s="298"/>
      <c r="AM168" s="298"/>
      <c r="AN168" s="298"/>
      <c r="AO168" s="298"/>
      <c r="AP168" s="298"/>
      <c r="AQ168" s="298"/>
      <c r="AR168" s="298"/>
      <c r="AS168" s="298"/>
      <c r="AT168" s="298"/>
      <c r="AU168" s="297"/>
      <c r="AV168" s="298"/>
      <c r="AW168" s="298"/>
      <c r="AX168" s="298"/>
      <c r="AY168" s="298"/>
      <c r="AZ168" s="298"/>
      <c r="BA168" s="298"/>
      <c r="BB168" s="298"/>
      <c r="BC168" s="298"/>
      <c r="BD168" s="297"/>
      <c r="BE168" s="298"/>
      <c r="BF168" s="298"/>
      <c r="BG168" s="298"/>
      <c r="BH168" s="298"/>
      <c r="BI168" s="298"/>
      <c r="BJ168" s="298"/>
      <c r="BK168" s="298"/>
      <c r="BL168" s="298"/>
      <c r="BM168" s="230"/>
    </row>
    <row r="169" spans="1:65" ht="19.5" customHeight="1">
      <c r="A169" s="41"/>
      <c r="B169" s="296"/>
      <c r="C169" s="297"/>
      <c r="D169" s="298"/>
      <c r="E169" s="298"/>
      <c r="F169" s="298"/>
      <c r="G169" s="298"/>
      <c r="H169" s="298"/>
      <c r="I169" s="298"/>
      <c r="J169" s="298"/>
      <c r="K169" s="298"/>
      <c r="L169" s="298"/>
      <c r="M169" s="298"/>
      <c r="N169" s="297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7"/>
      <c r="Z169" s="298"/>
      <c r="AA169" s="298"/>
      <c r="AB169" s="298"/>
      <c r="AC169" s="298"/>
      <c r="AD169" s="298"/>
      <c r="AE169" s="298"/>
      <c r="AF169" s="298"/>
      <c r="AG169" s="298"/>
      <c r="AH169" s="298"/>
      <c r="AI169" s="298"/>
      <c r="AJ169" s="297"/>
      <c r="AK169" s="298"/>
      <c r="AL169" s="298"/>
      <c r="AM169" s="298"/>
      <c r="AN169" s="298"/>
      <c r="AO169" s="298"/>
      <c r="AP169" s="298"/>
      <c r="AQ169" s="298"/>
      <c r="AR169" s="298"/>
      <c r="AS169" s="298"/>
      <c r="AT169" s="298"/>
      <c r="AU169" s="297"/>
      <c r="AV169" s="298"/>
      <c r="AW169" s="298"/>
      <c r="AX169" s="298"/>
      <c r="AY169" s="298"/>
      <c r="AZ169" s="298"/>
      <c r="BA169" s="298"/>
      <c r="BB169" s="298"/>
      <c r="BC169" s="298"/>
      <c r="BD169" s="297"/>
      <c r="BE169" s="298"/>
      <c r="BF169" s="298"/>
      <c r="BG169" s="298"/>
      <c r="BH169" s="298"/>
      <c r="BI169" s="298"/>
      <c r="BJ169" s="298"/>
      <c r="BK169" s="298"/>
      <c r="BL169" s="298"/>
      <c r="BM169" s="230"/>
    </row>
    <row r="170" spans="1:65" ht="19.5" customHeight="1">
      <c r="A170" s="41"/>
      <c r="B170" s="296"/>
      <c r="C170" s="297"/>
      <c r="D170" s="298"/>
      <c r="E170" s="298"/>
      <c r="F170" s="298"/>
      <c r="G170" s="298"/>
      <c r="H170" s="298"/>
      <c r="I170" s="298"/>
      <c r="J170" s="298"/>
      <c r="K170" s="298"/>
      <c r="L170" s="298"/>
      <c r="M170" s="298"/>
      <c r="N170" s="297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7"/>
      <c r="Z170" s="298"/>
      <c r="AA170" s="298"/>
      <c r="AB170" s="298"/>
      <c r="AC170" s="298"/>
      <c r="AD170" s="298"/>
      <c r="AE170" s="298"/>
      <c r="AF170" s="298"/>
      <c r="AG170" s="298"/>
      <c r="AH170" s="298"/>
      <c r="AI170" s="298"/>
      <c r="AJ170" s="297"/>
      <c r="AK170" s="298"/>
      <c r="AL170" s="298"/>
      <c r="AM170" s="298"/>
      <c r="AN170" s="298"/>
      <c r="AO170" s="298"/>
      <c r="AP170" s="298"/>
      <c r="AQ170" s="298"/>
      <c r="AR170" s="298"/>
      <c r="AS170" s="298"/>
      <c r="AT170" s="298"/>
      <c r="AU170" s="297"/>
      <c r="AV170" s="298"/>
      <c r="AW170" s="298"/>
      <c r="AX170" s="298"/>
      <c r="AY170" s="298"/>
      <c r="AZ170" s="298"/>
      <c r="BA170" s="298"/>
      <c r="BB170" s="298"/>
      <c r="BC170" s="298"/>
      <c r="BD170" s="297"/>
      <c r="BE170" s="298"/>
      <c r="BF170" s="298"/>
      <c r="BG170" s="298"/>
      <c r="BH170" s="298"/>
      <c r="BI170" s="298"/>
      <c r="BJ170" s="298"/>
      <c r="BK170" s="298"/>
      <c r="BL170" s="298"/>
      <c r="BM170" s="230"/>
    </row>
    <row r="171" spans="1:65" ht="19.5" customHeight="1">
      <c r="A171" s="41"/>
      <c r="B171" s="296"/>
      <c r="C171" s="297"/>
      <c r="D171" s="298"/>
      <c r="E171" s="298"/>
      <c r="F171" s="298"/>
      <c r="G171" s="298"/>
      <c r="H171" s="298"/>
      <c r="I171" s="298"/>
      <c r="J171" s="298"/>
      <c r="K171" s="298"/>
      <c r="L171" s="298"/>
      <c r="M171" s="298"/>
      <c r="N171" s="297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7"/>
      <c r="Z171" s="298"/>
      <c r="AA171" s="298"/>
      <c r="AB171" s="298"/>
      <c r="AC171" s="298"/>
      <c r="AD171" s="298"/>
      <c r="AE171" s="298"/>
      <c r="AF171" s="298"/>
      <c r="AG171" s="298"/>
      <c r="AH171" s="298"/>
      <c r="AI171" s="298"/>
      <c r="AJ171" s="297"/>
      <c r="AK171" s="298"/>
      <c r="AL171" s="298"/>
      <c r="AM171" s="298"/>
      <c r="AN171" s="298"/>
      <c r="AO171" s="298"/>
      <c r="AP171" s="298"/>
      <c r="AQ171" s="298"/>
      <c r="AR171" s="298"/>
      <c r="AS171" s="298"/>
      <c r="AT171" s="298"/>
      <c r="AU171" s="297"/>
      <c r="AV171" s="298"/>
      <c r="AW171" s="298"/>
      <c r="AX171" s="298"/>
      <c r="AY171" s="298"/>
      <c r="AZ171" s="298"/>
      <c r="BA171" s="298"/>
      <c r="BB171" s="298"/>
      <c r="BC171" s="298"/>
      <c r="BD171" s="297"/>
      <c r="BE171" s="298"/>
      <c r="BF171" s="298"/>
      <c r="BG171" s="298"/>
      <c r="BH171" s="298"/>
      <c r="BI171" s="298"/>
      <c r="BJ171" s="298"/>
      <c r="BK171" s="298"/>
      <c r="BL171" s="298"/>
      <c r="BM171" s="230"/>
    </row>
    <row r="172" spans="1:65" ht="19.5" customHeight="1">
      <c r="A172" s="41"/>
      <c r="B172" s="296"/>
      <c r="C172" s="297"/>
      <c r="D172" s="298"/>
      <c r="E172" s="298"/>
      <c r="F172" s="298"/>
      <c r="G172" s="298"/>
      <c r="H172" s="298"/>
      <c r="I172" s="298"/>
      <c r="J172" s="298"/>
      <c r="K172" s="298"/>
      <c r="L172" s="298"/>
      <c r="M172" s="298"/>
      <c r="N172" s="297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7"/>
      <c r="Z172" s="298"/>
      <c r="AA172" s="298"/>
      <c r="AB172" s="298"/>
      <c r="AC172" s="298"/>
      <c r="AD172" s="298"/>
      <c r="AE172" s="298"/>
      <c r="AF172" s="298"/>
      <c r="AG172" s="298"/>
      <c r="AH172" s="298"/>
      <c r="AI172" s="298"/>
      <c r="AJ172" s="297"/>
      <c r="AK172" s="298"/>
      <c r="AL172" s="298"/>
      <c r="AM172" s="298"/>
      <c r="AN172" s="298"/>
      <c r="AO172" s="298"/>
      <c r="AP172" s="298"/>
      <c r="AQ172" s="298"/>
      <c r="AR172" s="298"/>
      <c r="AS172" s="298"/>
      <c r="AT172" s="298"/>
      <c r="AU172" s="297"/>
      <c r="AV172" s="298"/>
      <c r="AW172" s="298"/>
      <c r="AX172" s="298"/>
      <c r="AY172" s="298"/>
      <c r="AZ172" s="298"/>
      <c r="BA172" s="298"/>
      <c r="BB172" s="298"/>
      <c r="BC172" s="298"/>
      <c r="BD172" s="297"/>
      <c r="BE172" s="298"/>
      <c r="BF172" s="298"/>
      <c r="BG172" s="298"/>
      <c r="BH172" s="298"/>
      <c r="BI172" s="298"/>
      <c r="BJ172" s="298"/>
      <c r="BK172" s="298"/>
      <c r="BL172" s="298"/>
      <c r="BM172" s="230"/>
    </row>
    <row r="173" spans="1:65" ht="19.5" customHeight="1">
      <c r="A173" s="41"/>
      <c r="B173" s="296"/>
      <c r="C173" s="297"/>
      <c r="D173" s="298"/>
      <c r="E173" s="298"/>
      <c r="F173" s="298"/>
      <c r="G173" s="298"/>
      <c r="H173" s="298"/>
      <c r="I173" s="298"/>
      <c r="J173" s="298"/>
      <c r="K173" s="298"/>
      <c r="L173" s="298"/>
      <c r="M173" s="298"/>
      <c r="N173" s="297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7"/>
      <c r="Z173" s="298"/>
      <c r="AA173" s="298"/>
      <c r="AB173" s="298"/>
      <c r="AC173" s="298"/>
      <c r="AD173" s="298"/>
      <c r="AE173" s="298"/>
      <c r="AF173" s="298"/>
      <c r="AG173" s="298"/>
      <c r="AH173" s="298"/>
      <c r="AI173" s="298"/>
      <c r="AJ173" s="297"/>
      <c r="AK173" s="298"/>
      <c r="AL173" s="298"/>
      <c r="AM173" s="298"/>
      <c r="AN173" s="298"/>
      <c r="AO173" s="298"/>
      <c r="AP173" s="298"/>
      <c r="AQ173" s="298"/>
      <c r="AR173" s="298"/>
      <c r="AS173" s="298"/>
      <c r="AT173" s="298"/>
      <c r="AU173" s="297"/>
      <c r="AV173" s="298"/>
      <c r="AW173" s="298"/>
      <c r="AX173" s="298"/>
      <c r="AY173" s="298"/>
      <c r="AZ173" s="298"/>
      <c r="BA173" s="298"/>
      <c r="BB173" s="298"/>
      <c r="BC173" s="298"/>
      <c r="BD173" s="297"/>
      <c r="BE173" s="298"/>
      <c r="BF173" s="298"/>
      <c r="BG173" s="298"/>
      <c r="BH173" s="298"/>
      <c r="BI173" s="298"/>
      <c r="BJ173" s="298"/>
      <c r="BK173" s="298"/>
      <c r="BL173" s="298"/>
      <c r="BM173" s="230"/>
    </row>
    <row r="174" spans="1:65" ht="19.5" customHeight="1">
      <c r="A174" s="41"/>
      <c r="B174" s="296"/>
      <c r="C174" s="297"/>
      <c r="D174" s="298"/>
      <c r="E174" s="298"/>
      <c r="F174" s="298"/>
      <c r="G174" s="298"/>
      <c r="H174" s="298"/>
      <c r="I174" s="298"/>
      <c r="J174" s="298"/>
      <c r="K174" s="298"/>
      <c r="L174" s="298"/>
      <c r="M174" s="298"/>
      <c r="N174" s="297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7"/>
      <c r="Z174" s="298"/>
      <c r="AA174" s="298"/>
      <c r="AB174" s="298"/>
      <c r="AC174" s="298"/>
      <c r="AD174" s="298"/>
      <c r="AE174" s="298"/>
      <c r="AF174" s="298"/>
      <c r="AG174" s="298"/>
      <c r="AH174" s="298"/>
      <c r="AI174" s="298"/>
      <c r="AJ174" s="297"/>
      <c r="AK174" s="298"/>
      <c r="AL174" s="298"/>
      <c r="AM174" s="298"/>
      <c r="AN174" s="298"/>
      <c r="AO174" s="298"/>
      <c r="AP174" s="298"/>
      <c r="AQ174" s="298"/>
      <c r="AR174" s="298"/>
      <c r="AS174" s="298"/>
      <c r="AT174" s="298"/>
      <c r="AU174" s="297"/>
      <c r="AV174" s="298"/>
      <c r="AW174" s="298"/>
      <c r="AX174" s="298"/>
      <c r="AY174" s="298"/>
      <c r="AZ174" s="298"/>
      <c r="BA174" s="298"/>
      <c r="BB174" s="298"/>
      <c r="BC174" s="298"/>
      <c r="BD174" s="297"/>
      <c r="BE174" s="298"/>
      <c r="BF174" s="298"/>
      <c r="BG174" s="298"/>
      <c r="BH174" s="298"/>
      <c r="BI174" s="298"/>
      <c r="BJ174" s="298"/>
      <c r="BK174" s="298"/>
      <c r="BL174" s="298"/>
      <c r="BM174" s="230"/>
    </row>
    <row r="175" spans="1:65" ht="19.5" customHeight="1">
      <c r="A175" s="41"/>
      <c r="B175" s="296"/>
      <c r="C175" s="297"/>
      <c r="D175" s="298"/>
      <c r="E175" s="298"/>
      <c r="F175" s="298"/>
      <c r="G175" s="298"/>
      <c r="H175" s="298"/>
      <c r="I175" s="298"/>
      <c r="J175" s="298"/>
      <c r="K175" s="298"/>
      <c r="L175" s="298"/>
      <c r="M175" s="298"/>
      <c r="N175" s="297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7"/>
      <c r="Z175" s="298"/>
      <c r="AA175" s="298"/>
      <c r="AB175" s="298"/>
      <c r="AC175" s="298"/>
      <c r="AD175" s="298"/>
      <c r="AE175" s="298"/>
      <c r="AF175" s="298"/>
      <c r="AG175" s="298"/>
      <c r="AH175" s="298"/>
      <c r="AI175" s="298"/>
      <c r="AJ175" s="297"/>
      <c r="AK175" s="298"/>
      <c r="AL175" s="298"/>
      <c r="AM175" s="298"/>
      <c r="AN175" s="298"/>
      <c r="AO175" s="298"/>
      <c r="AP175" s="298"/>
      <c r="AQ175" s="298"/>
      <c r="AR175" s="298"/>
      <c r="AS175" s="298"/>
      <c r="AT175" s="298"/>
      <c r="AU175" s="297"/>
      <c r="AV175" s="298"/>
      <c r="AW175" s="298"/>
      <c r="AX175" s="298"/>
      <c r="AY175" s="298"/>
      <c r="AZ175" s="298"/>
      <c r="BA175" s="298"/>
      <c r="BB175" s="298"/>
      <c r="BC175" s="298"/>
      <c r="BD175" s="297"/>
      <c r="BE175" s="298"/>
      <c r="BF175" s="298"/>
      <c r="BG175" s="298"/>
      <c r="BH175" s="298"/>
      <c r="BI175" s="298"/>
      <c r="BJ175" s="298"/>
      <c r="BK175" s="298"/>
      <c r="BL175" s="298"/>
      <c r="BM175" s="230"/>
    </row>
    <row r="176" spans="1:65" ht="19.5" customHeight="1">
      <c r="A176" s="41"/>
      <c r="B176" s="296"/>
      <c r="C176" s="297"/>
      <c r="D176" s="298"/>
      <c r="E176" s="298"/>
      <c r="F176" s="298"/>
      <c r="G176" s="298"/>
      <c r="H176" s="298"/>
      <c r="I176" s="298"/>
      <c r="J176" s="298"/>
      <c r="K176" s="298"/>
      <c r="L176" s="298"/>
      <c r="M176" s="298"/>
      <c r="N176" s="297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7"/>
      <c r="Z176" s="298"/>
      <c r="AA176" s="298"/>
      <c r="AB176" s="298"/>
      <c r="AC176" s="298"/>
      <c r="AD176" s="298"/>
      <c r="AE176" s="298"/>
      <c r="AF176" s="298"/>
      <c r="AG176" s="298"/>
      <c r="AH176" s="298"/>
      <c r="AI176" s="298"/>
      <c r="AJ176" s="297"/>
      <c r="AK176" s="298"/>
      <c r="AL176" s="298"/>
      <c r="AM176" s="298"/>
      <c r="AN176" s="298"/>
      <c r="AO176" s="298"/>
      <c r="AP176" s="298"/>
      <c r="AQ176" s="298"/>
      <c r="AR176" s="298"/>
      <c r="AS176" s="298"/>
      <c r="AT176" s="298"/>
      <c r="AU176" s="297"/>
      <c r="AV176" s="298"/>
      <c r="AW176" s="298"/>
      <c r="AX176" s="298"/>
      <c r="AY176" s="298"/>
      <c r="AZ176" s="298"/>
      <c r="BA176" s="298"/>
      <c r="BB176" s="298"/>
      <c r="BC176" s="298"/>
      <c r="BD176" s="297"/>
      <c r="BE176" s="298"/>
      <c r="BF176" s="298"/>
      <c r="BG176" s="298"/>
      <c r="BH176" s="298"/>
      <c r="BI176" s="298"/>
      <c r="BJ176" s="298"/>
      <c r="BK176" s="298"/>
      <c r="BL176" s="298"/>
      <c r="BM176" s="230"/>
    </row>
    <row r="177" spans="1:65" ht="19.5" customHeight="1">
      <c r="A177" s="41"/>
      <c r="B177" s="296"/>
      <c r="C177" s="297"/>
      <c r="D177" s="298"/>
      <c r="E177" s="298"/>
      <c r="F177" s="298"/>
      <c r="G177" s="298"/>
      <c r="H177" s="298"/>
      <c r="I177" s="298"/>
      <c r="J177" s="298"/>
      <c r="K177" s="298"/>
      <c r="L177" s="298"/>
      <c r="M177" s="298"/>
      <c r="N177" s="297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7"/>
      <c r="Z177" s="298"/>
      <c r="AA177" s="298"/>
      <c r="AB177" s="298"/>
      <c r="AC177" s="298"/>
      <c r="AD177" s="298"/>
      <c r="AE177" s="298"/>
      <c r="AF177" s="298"/>
      <c r="AG177" s="298"/>
      <c r="AH177" s="298"/>
      <c r="AI177" s="298"/>
      <c r="AJ177" s="297"/>
      <c r="AK177" s="298"/>
      <c r="AL177" s="298"/>
      <c r="AM177" s="298"/>
      <c r="AN177" s="298"/>
      <c r="AO177" s="298"/>
      <c r="AP177" s="298"/>
      <c r="AQ177" s="298"/>
      <c r="AR177" s="298"/>
      <c r="AS177" s="298"/>
      <c r="AT177" s="298"/>
      <c r="AU177" s="297"/>
      <c r="AV177" s="298"/>
      <c r="AW177" s="298"/>
      <c r="AX177" s="298"/>
      <c r="AY177" s="298"/>
      <c r="AZ177" s="298"/>
      <c r="BA177" s="298"/>
      <c r="BB177" s="298"/>
      <c r="BC177" s="298"/>
      <c r="BD177" s="297"/>
      <c r="BE177" s="298"/>
      <c r="BF177" s="298"/>
      <c r="BG177" s="298"/>
      <c r="BH177" s="298"/>
      <c r="BI177" s="298"/>
      <c r="BJ177" s="298"/>
      <c r="BK177" s="298"/>
      <c r="BL177" s="298"/>
      <c r="BM177" s="230"/>
    </row>
    <row r="178" spans="1:65" ht="19.5" customHeight="1">
      <c r="A178" s="41"/>
      <c r="B178" s="296"/>
      <c r="C178" s="297"/>
      <c r="D178" s="298"/>
      <c r="E178" s="298"/>
      <c r="F178" s="298"/>
      <c r="G178" s="298"/>
      <c r="H178" s="298"/>
      <c r="I178" s="298"/>
      <c r="J178" s="298"/>
      <c r="K178" s="298"/>
      <c r="L178" s="298"/>
      <c r="M178" s="298"/>
      <c r="N178" s="297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7"/>
      <c r="Z178" s="298"/>
      <c r="AA178" s="298"/>
      <c r="AB178" s="298"/>
      <c r="AC178" s="298"/>
      <c r="AD178" s="298"/>
      <c r="AE178" s="298"/>
      <c r="AF178" s="298"/>
      <c r="AG178" s="298"/>
      <c r="AH178" s="298"/>
      <c r="AI178" s="298"/>
      <c r="AJ178" s="297"/>
      <c r="AK178" s="298"/>
      <c r="AL178" s="298"/>
      <c r="AM178" s="298"/>
      <c r="AN178" s="298"/>
      <c r="AO178" s="298"/>
      <c r="AP178" s="298"/>
      <c r="AQ178" s="298"/>
      <c r="AR178" s="298"/>
      <c r="AS178" s="298"/>
      <c r="AT178" s="298"/>
      <c r="AU178" s="297"/>
      <c r="AV178" s="298"/>
      <c r="AW178" s="298"/>
      <c r="AX178" s="298"/>
      <c r="AY178" s="298"/>
      <c r="AZ178" s="298"/>
      <c r="BA178" s="298"/>
      <c r="BB178" s="298"/>
      <c r="BC178" s="298"/>
      <c r="BD178" s="297"/>
      <c r="BE178" s="298"/>
      <c r="BF178" s="298"/>
      <c r="BG178" s="298"/>
      <c r="BH178" s="298"/>
      <c r="BI178" s="298"/>
      <c r="BJ178" s="298"/>
      <c r="BK178" s="298"/>
      <c r="BL178" s="298"/>
      <c r="BM178" s="230"/>
    </row>
    <row r="179" spans="1:65" ht="19.5" customHeight="1">
      <c r="A179" s="41"/>
      <c r="B179" s="296"/>
      <c r="C179" s="297"/>
      <c r="D179" s="298"/>
      <c r="E179" s="298"/>
      <c r="F179" s="298"/>
      <c r="G179" s="298"/>
      <c r="H179" s="298"/>
      <c r="I179" s="298"/>
      <c r="J179" s="298"/>
      <c r="K179" s="298"/>
      <c r="L179" s="298"/>
      <c r="M179" s="298"/>
      <c r="N179" s="297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7"/>
      <c r="Z179" s="298"/>
      <c r="AA179" s="298"/>
      <c r="AB179" s="298"/>
      <c r="AC179" s="298"/>
      <c r="AD179" s="298"/>
      <c r="AE179" s="298"/>
      <c r="AF179" s="298"/>
      <c r="AG179" s="298"/>
      <c r="AH179" s="298"/>
      <c r="AI179" s="298"/>
      <c r="AJ179" s="297"/>
      <c r="AK179" s="298"/>
      <c r="AL179" s="298"/>
      <c r="AM179" s="298"/>
      <c r="AN179" s="298"/>
      <c r="AO179" s="298"/>
      <c r="AP179" s="298"/>
      <c r="AQ179" s="298"/>
      <c r="AR179" s="298"/>
      <c r="AS179" s="298"/>
      <c r="AT179" s="298"/>
      <c r="AU179" s="297"/>
      <c r="AV179" s="298"/>
      <c r="AW179" s="298"/>
      <c r="AX179" s="298"/>
      <c r="AY179" s="298"/>
      <c r="AZ179" s="298"/>
      <c r="BA179" s="298"/>
      <c r="BB179" s="298"/>
      <c r="BC179" s="298"/>
      <c r="BD179" s="297"/>
      <c r="BE179" s="298"/>
      <c r="BF179" s="298"/>
      <c r="BG179" s="298"/>
      <c r="BH179" s="298"/>
      <c r="BI179" s="298"/>
      <c r="BJ179" s="298"/>
      <c r="BK179" s="298"/>
      <c r="BL179" s="298"/>
      <c r="BM179" s="230"/>
    </row>
    <row r="180" spans="1:65" ht="19.5" customHeight="1">
      <c r="A180" s="41"/>
      <c r="B180" s="296"/>
      <c r="C180" s="297"/>
      <c r="D180" s="298"/>
      <c r="E180" s="298"/>
      <c r="F180" s="298"/>
      <c r="G180" s="298"/>
      <c r="H180" s="298"/>
      <c r="I180" s="298"/>
      <c r="J180" s="298"/>
      <c r="K180" s="298"/>
      <c r="L180" s="298"/>
      <c r="M180" s="298"/>
      <c r="N180" s="297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7"/>
      <c r="Z180" s="298"/>
      <c r="AA180" s="298"/>
      <c r="AB180" s="298"/>
      <c r="AC180" s="298"/>
      <c r="AD180" s="298"/>
      <c r="AE180" s="298"/>
      <c r="AF180" s="298"/>
      <c r="AG180" s="298"/>
      <c r="AH180" s="298"/>
      <c r="AI180" s="298"/>
      <c r="AJ180" s="297"/>
      <c r="AK180" s="298"/>
      <c r="AL180" s="298"/>
      <c r="AM180" s="298"/>
      <c r="AN180" s="298"/>
      <c r="AO180" s="298"/>
      <c r="AP180" s="298"/>
      <c r="AQ180" s="298"/>
      <c r="AR180" s="298"/>
      <c r="AS180" s="298"/>
      <c r="AT180" s="298"/>
      <c r="AU180" s="297"/>
      <c r="AV180" s="298"/>
      <c r="AW180" s="298"/>
      <c r="AX180" s="298"/>
      <c r="AY180" s="298"/>
      <c r="AZ180" s="298"/>
      <c r="BA180" s="298"/>
      <c r="BB180" s="298"/>
      <c r="BC180" s="298"/>
      <c r="BD180" s="297"/>
      <c r="BE180" s="298"/>
      <c r="BF180" s="298"/>
      <c r="BG180" s="298"/>
      <c r="BH180" s="298"/>
      <c r="BI180" s="298"/>
      <c r="BJ180" s="298"/>
      <c r="BK180" s="298"/>
      <c r="BL180" s="298"/>
      <c r="BM180" s="230"/>
    </row>
    <row r="181" spans="1:65" ht="19.5" customHeight="1">
      <c r="A181" s="41"/>
      <c r="B181" s="296"/>
      <c r="C181" s="297"/>
      <c r="D181" s="298"/>
      <c r="E181" s="298"/>
      <c r="F181" s="298"/>
      <c r="G181" s="298"/>
      <c r="H181" s="298"/>
      <c r="I181" s="298"/>
      <c r="J181" s="298"/>
      <c r="K181" s="298"/>
      <c r="L181" s="298"/>
      <c r="M181" s="298"/>
      <c r="N181" s="297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7"/>
      <c r="Z181" s="298"/>
      <c r="AA181" s="298"/>
      <c r="AB181" s="298"/>
      <c r="AC181" s="298"/>
      <c r="AD181" s="298"/>
      <c r="AE181" s="298"/>
      <c r="AF181" s="298"/>
      <c r="AG181" s="298"/>
      <c r="AH181" s="298"/>
      <c r="AI181" s="298"/>
      <c r="AJ181" s="297"/>
      <c r="AK181" s="298"/>
      <c r="AL181" s="298"/>
      <c r="AM181" s="298"/>
      <c r="AN181" s="298"/>
      <c r="AO181" s="298"/>
      <c r="AP181" s="298"/>
      <c r="AQ181" s="298"/>
      <c r="AR181" s="298"/>
      <c r="AS181" s="298"/>
      <c r="AT181" s="298"/>
      <c r="AU181" s="297"/>
      <c r="AV181" s="298"/>
      <c r="AW181" s="298"/>
      <c r="AX181" s="298"/>
      <c r="AY181" s="298"/>
      <c r="AZ181" s="298"/>
      <c r="BA181" s="298"/>
      <c r="BB181" s="298"/>
      <c r="BC181" s="298"/>
      <c r="BD181" s="297"/>
      <c r="BE181" s="298"/>
      <c r="BF181" s="298"/>
      <c r="BG181" s="298"/>
      <c r="BH181" s="298"/>
      <c r="BI181" s="298"/>
      <c r="BJ181" s="298"/>
      <c r="BK181" s="298"/>
      <c r="BL181" s="298"/>
      <c r="BM181" s="230"/>
    </row>
    <row r="182" spans="1:65" ht="19.5" customHeight="1">
      <c r="A182" s="41"/>
      <c r="B182" s="296"/>
      <c r="C182" s="297"/>
      <c r="D182" s="298"/>
      <c r="E182" s="298"/>
      <c r="F182" s="298"/>
      <c r="G182" s="298"/>
      <c r="H182" s="298"/>
      <c r="I182" s="298"/>
      <c r="J182" s="298"/>
      <c r="K182" s="298"/>
      <c r="L182" s="298"/>
      <c r="M182" s="298"/>
      <c r="N182" s="297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7"/>
      <c r="Z182" s="298"/>
      <c r="AA182" s="298"/>
      <c r="AB182" s="298"/>
      <c r="AC182" s="298"/>
      <c r="AD182" s="298"/>
      <c r="AE182" s="298"/>
      <c r="AF182" s="298"/>
      <c r="AG182" s="298"/>
      <c r="AH182" s="298"/>
      <c r="AI182" s="298"/>
      <c r="AJ182" s="297"/>
      <c r="AK182" s="298"/>
      <c r="AL182" s="298"/>
      <c r="AM182" s="298"/>
      <c r="AN182" s="298"/>
      <c r="AO182" s="298"/>
      <c r="AP182" s="298"/>
      <c r="AQ182" s="298"/>
      <c r="AR182" s="298"/>
      <c r="AS182" s="298"/>
      <c r="AT182" s="298"/>
      <c r="AU182" s="297"/>
      <c r="AV182" s="298"/>
      <c r="AW182" s="298"/>
      <c r="AX182" s="298"/>
      <c r="AY182" s="298"/>
      <c r="AZ182" s="298"/>
      <c r="BA182" s="298"/>
      <c r="BB182" s="298"/>
      <c r="BC182" s="298"/>
      <c r="BD182" s="297"/>
      <c r="BE182" s="298"/>
      <c r="BF182" s="298"/>
      <c r="BG182" s="298"/>
      <c r="BH182" s="298"/>
      <c r="BI182" s="298"/>
      <c r="BJ182" s="298"/>
      <c r="BK182" s="298"/>
      <c r="BL182" s="298"/>
      <c r="BM182" s="230"/>
    </row>
    <row r="183" spans="1:65" ht="19.5" customHeight="1">
      <c r="A183" s="41"/>
      <c r="B183" s="296"/>
      <c r="C183" s="297"/>
      <c r="D183" s="298"/>
      <c r="E183" s="298"/>
      <c r="F183" s="298"/>
      <c r="G183" s="298"/>
      <c r="H183" s="298"/>
      <c r="I183" s="298"/>
      <c r="J183" s="298"/>
      <c r="K183" s="298"/>
      <c r="L183" s="298"/>
      <c r="M183" s="298"/>
      <c r="N183" s="297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7"/>
      <c r="Z183" s="298"/>
      <c r="AA183" s="298"/>
      <c r="AB183" s="298"/>
      <c r="AC183" s="298"/>
      <c r="AD183" s="298"/>
      <c r="AE183" s="298"/>
      <c r="AF183" s="298"/>
      <c r="AG183" s="298"/>
      <c r="AH183" s="298"/>
      <c r="AI183" s="298"/>
      <c r="AJ183" s="297"/>
      <c r="AK183" s="298"/>
      <c r="AL183" s="298"/>
      <c r="AM183" s="298"/>
      <c r="AN183" s="298"/>
      <c r="AO183" s="298"/>
      <c r="AP183" s="298"/>
      <c r="AQ183" s="298"/>
      <c r="AR183" s="298"/>
      <c r="AS183" s="298"/>
      <c r="AT183" s="298"/>
      <c r="AU183" s="297"/>
      <c r="AV183" s="298"/>
      <c r="AW183" s="298"/>
      <c r="AX183" s="298"/>
      <c r="AY183" s="298"/>
      <c r="AZ183" s="298"/>
      <c r="BA183" s="298"/>
      <c r="BB183" s="298"/>
      <c r="BC183" s="298"/>
      <c r="BD183" s="297"/>
      <c r="BE183" s="298"/>
      <c r="BF183" s="298"/>
      <c r="BG183" s="298"/>
      <c r="BH183" s="298"/>
      <c r="BI183" s="298"/>
      <c r="BJ183" s="298"/>
      <c r="BK183" s="298"/>
      <c r="BL183" s="298"/>
      <c r="BM183" s="230"/>
    </row>
    <row r="184" spans="1:65" ht="19.5" customHeight="1">
      <c r="A184" s="41"/>
      <c r="B184" s="296"/>
      <c r="C184" s="297"/>
      <c r="D184" s="298"/>
      <c r="E184" s="298"/>
      <c r="F184" s="298"/>
      <c r="G184" s="298"/>
      <c r="H184" s="298"/>
      <c r="I184" s="298"/>
      <c r="J184" s="298"/>
      <c r="K184" s="298"/>
      <c r="L184" s="298"/>
      <c r="M184" s="298"/>
      <c r="N184" s="297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7"/>
      <c r="Z184" s="298"/>
      <c r="AA184" s="298"/>
      <c r="AB184" s="298"/>
      <c r="AC184" s="298"/>
      <c r="AD184" s="298"/>
      <c r="AE184" s="298"/>
      <c r="AF184" s="298"/>
      <c r="AG184" s="298"/>
      <c r="AH184" s="298"/>
      <c r="AI184" s="298"/>
      <c r="AJ184" s="297"/>
      <c r="AK184" s="298"/>
      <c r="AL184" s="298"/>
      <c r="AM184" s="298"/>
      <c r="AN184" s="298"/>
      <c r="AO184" s="298"/>
      <c r="AP184" s="298"/>
      <c r="AQ184" s="298"/>
      <c r="AR184" s="298"/>
      <c r="AS184" s="298"/>
      <c r="AT184" s="298"/>
      <c r="AU184" s="297"/>
      <c r="AV184" s="298"/>
      <c r="AW184" s="298"/>
      <c r="AX184" s="298"/>
      <c r="AY184" s="298"/>
      <c r="AZ184" s="298"/>
      <c r="BA184" s="298"/>
      <c r="BB184" s="298"/>
      <c r="BC184" s="298"/>
      <c r="BD184" s="297"/>
      <c r="BE184" s="298"/>
      <c r="BF184" s="298"/>
      <c r="BG184" s="298"/>
      <c r="BH184" s="298"/>
      <c r="BI184" s="298"/>
      <c r="BJ184" s="298"/>
      <c r="BK184" s="298"/>
      <c r="BL184" s="298"/>
      <c r="BM184" s="230"/>
    </row>
    <row r="185" spans="1:65" ht="19.5" customHeight="1">
      <c r="A185" s="41"/>
      <c r="B185" s="296"/>
      <c r="C185" s="297"/>
      <c r="D185" s="298"/>
      <c r="E185" s="298"/>
      <c r="F185" s="298"/>
      <c r="G185" s="298"/>
      <c r="H185" s="298"/>
      <c r="I185" s="298"/>
      <c r="J185" s="298"/>
      <c r="K185" s="298"/>
      <c r="L185" s="298"/>
      <c r="M185" s="298"/>
      <c r="N185" s="297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7"/>
      <c r="Z185" s="298"/>
      <c r="AA185" s="298"/>
      <c r="AB185" s="298"/>
      <c r="AC185" s="298"/>
      <c r="AD185" s="298"/>
      <c r="AE185" s="298"/>
      <c r="AF185" s="298"/>
      <c r="AG185" s="298"/>
      <c r="AH185" s="298"/>
      <c r="AI185" s="298"/>
      <c r="AJ185" s="297"/>
      <c r="AK185" s="298"/>
      <c r="AL185" s="298"/>
      <c r="AM185" s="298"/>
      <c r="AN185" s="298"/>
      <c r="AO185" s="298"/>
      <c r="AP185" s="298"/>
      <c r="AQ185" s="298"/>
      <c r="AR185" s="298"/>
      <c r="AS185" s="298"/>
      <c r="AT185" s="298"/>
      <c r="AU185" s="297"/>
      <c r="AV185" s="298"/>
      <c r="AW185" s="298"/>
      <c r="AX185" s="298"/>
      <c r="AY185" s="298"/>
      <c r="AZ185" s="298"/>
      <c r="BA185" s="298"/>
      <c r="BB185" s="298"/>
      <c r="BC185" s="298"/>
      <c r="BD185" s="297"/>
      <c r="BE185" s="298"/>
      <c r="BF185" s="298"/>
      <c r="BG185" s="298"/>
      <c r="BH185" s="298"/>
      <c r="BI185" s="298"/>
      <c r="BJ185" s="298"/>
      <c r="BK185" s="298"/>
      <c r="BL185" s="298"/>
      <c r="BM185" s="230"/>
    </row>
    <row r="186" spans="1:65" ht="19.5" customHeight="1">
      <c r="A186" s="41"/>
      <c r="B186" s="296"/>
      <c r="C186" s="297"/>
      <c r="D186" s="298"/>
      <c r="E186" s="298"/>
      <c r="F186" s="298"/>
      <c r="G186" s="298"/>
      <c r="H186" s="298"/>
      <c r="I186" s="298"/>
      <c r="J186" s="298"/>
      <c r="K186" s="298"/>
      <c r="L186" s="298"/>
      <c r="M186" s="298"/>
      <c r="N186" s="297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7"/>
      <c r="Z186" s="298"/>
      <c r="AA186" s="298"/>
      <c r="AB186" s="298"/>
      <c r="AC186" s="298"/>
      <c r="AD186" s="298"/>
      <c r="AE186" s="298"/>
      <c r="AF186" s="298"/>
      <c r="AG186" s="298"/>
      <c r="AH186" s="298"/>
      <c r="AI186" s="298"/>
      <c r="AJ186" s="297"/>
      <c r="AK186" s="298"/>
      <c r="AL186" s="298"/>
      <c r="AM186" s="298"/>
      <c r="AN186" s="298"/>
      <c r="AO186" s="298"/>
      <c r="AP186" s="298"/>
      <c r="AQ186" s="298"/>
      <c r="AR186" s="298"/>
      <c r="AS186" s="298"/>
      <c r="AT186" s="298"/>
      <c r="AU186" s="297"/>
      <c r="AV186" s="298"/>
      <c r="AW186" s="298"/>
      <c r="AX186" s="298"/>
      <c r="AY186" s="298"/>
      <c r="AZ186" s="298"/>
      <c r="BA186" s="298"/>
      <c r="BB186" s="298"/>
      <c r="BC186" s="298"/>
      <c r="BD186" s="297"/>
      <c r="BE186" s="298"/>
      <c r="BF186" s="298"/>
      <c r="BG186" s="298"/>
      <c r="BH186" s="298"/>
      <c r="BI186" s="298"/>
      <c r="BJ186" s="298"/>
      <c r="BK186" s="298"/>
      <c r="BL186" s="298"/>
      <c r="BM186" s="230"/>
    </row>
    <row r="187" spans="1:65" ht="19.5" customHeight="1">
      <c r="A187" s="41"/>
      <c r="B187" s="296"/>
      <c r="C187" s="297"/>
      <c r="D187" s="298"/>
      <c r="E187" s="298"/>
      <c r="F187" s="298"/>
      <c r="G187" s="298"/>
      <c r="H187" s="298"/>
      <c r="I187" s="298"/>
      <c r="J187" s="298"/>
      <c r="K187" s="298"/>
      <c r="L187" s="298"/>
      <c r="M187" s="298"/>
      <c r="N187" s="297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7"/>
      <c r="Z187" s="298"/>
      <c r="AA187" s="298"/>
      <c r="AB187" s="298"/>
      <c r="AC187" s="298"/>
      <c r="AD187" s="298"/>
      <c r="AE187" s="298"/>
      <c r="AF187" s="298"/>
      <c r="AG187" s="298"/>
      <c r="AH187" s="298"/>
      <c r="AI187" s="298"/>
      <c r="AJ187" s="297"/>
      <c r="AK187" s="298"/>
      <c r="AL187" s="298"/>
      <c r="AM187" s="298"/>
      <c r="AN187" s="298"/>
      <c r="AO187" s="298"/>
      <c r="AP187" s="298"/>
      <c r="AQ187" s="298"/>
      <c r="AR187" s="298"/>
      <c r="AS187" s="298"/>
      <c r="AT187" s="298"/>
      <c r="AU187" s="297"/>
      <c r="AV187" s="298"/>
      <c r="AW187" s="298"/>
      <c r="AX187" s="298"/>
      <c r="AY187" s="298"/>
      <c r="AZ187" s="298"/>
      <c r="BA187" s="298"/>
      <c r="BB187" s="298"/>
      <c r="BC187" s="298"/>
      <c r="BD187" s="297"/>
      <c r="BE187" s="298"/>
      <c r="BF187" s="298"/>
      <c r="BG187" s="298"/>
      <c r="BH187" s="298"/>
      <c r="BI187" s="298"/>
      <c r="BJ187" s="298"/>
      <c r="BK187" s="298"/>
      <c r="BL187" s="298"/>
      <c r="BM187" s="230"/>
    </row>
    <row r="188" spans="1:65" ht="19.5" customHeight="1">
      <c r="A188" s="41"/>
      <c r="B188" s="296"/>
      <c r="C188" s="297"/>
      <c r="D188" s="298"/>
      <c r="E188" s="298"/>
      <c r="F188" s="298"/>
      <c r="G188" s="298"/>
      <c r="H188" s="298"/>
      <c r="I188" s="298"/>
      <c r="J188" s="298"/>
      <c r="K188" s="298"/>
      <c r="L188" s="298"/>
      <c r="M188" s="298"/>
      <c r="N188" s="297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7"/>
      <c r="Z188" s="298"/>
      <c r="AA188" s="298"/>
      <c r="AB188" s="298"/>
      <c r="AC188" s="298"/>
      <c r="AD188" s="298"/>
      <c r="AE188" s="298"/>
      <c r="AF188" s="298"/>
      <c r="AG188" s="298"/>
      <c r="AH188" s="298"/>
      <c r="AI188" s="298"/>
      <c r="AJ188" s="297"/>
      <c r="AK188" s="298"/>
      <c r="AL188" s="298"/>
      <c r="AM188" s="298"/>
      <c r="AN188" s="298"/>
      <c r="AO188" s="298"/>
      <c r="AP188" s="298"/>
      <c r="AQ188" s="298"/>
      <c r="AR188" s="298"/>
      <c r="AS188" s="298"/>
      <c r="AT188" s="298"/>
      <c r="AU188" s="297"/>
      <c r="AV188" s="298"/>
      <c r="AW188" s="298"/>
      <c r="AX188" s="298"/>
      <c r="AY188" s="298"/>
      <c r="AZ188" s="298"/>
      <c r="BA188" s="298"/>
      <c r="BB188" s="298"/>
      <c r="BC188" s="298"/>
      <c r="BD188" s="297"/>
      <c r="BE188" s="298"/>
      <c r="BF188" s="298"/>
      <c r="BG188" s="298"/>
      <c r="BH188" s="298"/>
      <c r="BI188" s="298"/>
      <c r="BJ188" s="298"/>
      <c r="BK188" s="298"/>
      <c r="BL188" s="298"/>
      <c r="BM188" s="230"/>
    </row>
    <row r="189" spans="1:65" ht="19.5" customHeight="1">
      <c r="A189" s="41"/>
      <c r="B189" s="296"/>
      <c r="C189" s="297"/>
      <c r="D189" s="298"/>
      <c r="E189" s="298"/>
      <c r="F189" s="298"/>
      <c r="G189" s="298"/>
      <c r="H189" s="298"/>
      <c r="I189" s="298"/>
      <c r="J189" s="298"/>
      <c r="K189" s="298"/>
      <c r="L189" s="298"/>
      <c r="M189" s="298"/>
      <c r="N189" s="297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7"/>
      <c r="Z189" s="298"/>
      <c r="AA189" s="298"/>
      <c r="AB189" s="298"/>
      <c r="AC189" s="298"/>
      <c r="AD189" s="298"/>
      <c r="AE189" s="298"/>
      <c r="AF189" s="298"/>
      <c r="AG189" s="298"/>
      <c r="AH189" s="298"/>
      <c r="AI189" s="298"/>
      <c r="AJ189" s="297"/>
      <c r="AK189" s="298"/>
      <c r="AL189" s="298"/>
      <c r="AM189" s="298"/>
      <c r="AN189" s="298"/>
      <c r="AO189" s="298"/>
      <c r="AP189" s="298"/>
      <c r="AQ189" s="298"/>
      <c r="AR189" s="298"/>
      <c r="AS189" s="298"/>
      <c r="AT189" s="298"/>
      <c r="AU189" s="297"/>
      <c r="AV189" s="298"/>
      <c r="AW189" s="298"/>
      <c r="AX189" s="298"/>
      <c r="AY189" s="298"/>
      <c r="AZ189" s="298"/>
      <c r="BA189" s="298"/>
      <c r="BB189" s="298"/>
      <c r="BC189" s="298"/>
      <c r="BD189" s="297"/>
      <c r="BE189" s="298"/>
      <c r="BF189" s="298"/>
      <c r="BG189" s="298"/>
      <c r="BH189" s="298"/>
      <c r="BI189" s="298"/>
      <c r="BJ189" s="298"/>
      <c r="BK189" s="298"/>
      <c r="BL189" s="298"/>
      <c r="BM189" s="230"/>
    </row>
    <row r="190" spans="1:65" ht="19.5" customHeight="1">
      <c r="A190" s="41"/>
      <c r="B190" s="296"/>
      <c r="C190" s="297"/>
      <c r="D190" s="298"/>
      <c r="E190" s="298"/>
      <c r="F190" s="298"/>
      <c r="G190" s="298"/>
      <c r="H190" s="298"/>
      <c r="I190" s="298"/>
      <c r="J190" s="298"/>
      <c r="K190" s="298"/>
      <c r="L190" s="298"/>
      <c r="M190" s="298"/>
      <c r="N190" s="297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7"/>
      <c r="Z190" s="298"/>
      <c r="AA190" s="298"/>
      <c r="AB190" s="298"/>
      <c r="AC190" s="298"/>
      <c r="AD190" s="298"/>
      <c r="AE190" s="298"/>
      <c r="AF190" s="298"/>
      <c r="AG190" s="298"/>
      <c r="AH190" s="298"/>
      <c r="AI190" s="298"/>
      <c r="AJ190" s="297"/>
      <c r="AK190" s="298"/>
      <c r="AL190" s="298"/>
      <c r="AM190" s="298"/>
      <c r="AN190" s="298"/>
      <c r="AO190" s="298"/>
      <c r="AP190" s="298"/>
      <c r="AQ190" s="298"/>
      <c r="AR190" s="298"/>
      <c r="AS190" s="298"/>
      <c r="AT190" s="298"/>
      <c r="AU190" s="297"/>
      <c r="AV190" s="298"/>
      <c r="AW190" s="298"/>
      <c r="AX190" s="298"/>
      <c r="AY190" s="298"/>
      <c r="AZ190" s="298"/>
      <c r="BA190" s="298"/>
      <c r="BB190" s="298"/>
      <c r="BC190" s="298"/>
      <c r="BD190" s="297"/>
      <c r="BE190" s="298"/>
      <c r="BF190" s="298"/>
      <c r="BG190" s="298"/>
      <c r="BH190" s="298"/>
      <c r="BI190" s="298"/>
      <c r="BJ190" s="298"/>
      <c r="BK190" s="298"/>
      <c r="BL190" s="298"/>
      <c r="BM190" s="230"/>
    </row>
    <row r="191" spans="1:65" ht="19.5" customHeight="1">
      <c r="A191" s="41"/>
      <c r="B191" s="296"/>
      <c r="C191" s="297"/>
      <c r="D191" s="298"/>
      <c r="E191" s="298"/>
      <c r="F191" s="298"/>
      <c r="G191" s="298"/>
      <c r="H191" s="298"/>
      <c r="I191" s="298"/>
      <c r="J191" s="298"/>
      <c r="K191" s="298"/>
      <c r="L191" s="298"/>
      <c r="M191" s="298"/>
      <c r="N191" s="297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7"/>
      <c r="Z191" s="298"/>
      <c r="AA191" s="298"/>
      <c r="AB191" s="298"/>
      <c r="AC191" s="298"/>
      <c r="AD191" s="298"/>
      <c r="AE191" s="298"/>
      <c r="AF191" s="298"/>
      <c r="AG191" s="298"/>
      <c r="AH191" s="298"/>
      <c r="AI191" s="298"/>
      <c r="AJ191" s="297"/>
      <c r="AK191" s="298"/>
      <c r="AL191" s="298"/>
      <c r="AM191" s="298"/>
      <c r="AN191" s="298"/>
      <c r="AO191" s="298"/>
      <c r="AP191" s="298"/>
      <c r="AQ191" s="298"/>
      <c r="AR191" s="298"/>
      <c r="AS191" s="298"/>
      <c r="AT191" s="298"/>
      <c r="AU191" s="297"/>
      <c r="AV191" s="298"/>
      <c r="AW191" s="298"/>
      <c r="AX191" s="298"/>
      <c r="AY191" s="298"/>
      <c r="AZ191" s="298"/>
      <c r="BA191" s="298"/>
      <c r="BB191" s="298"/>
      <c r="BC191" s="298"/>
      <c r="BD191" s="297"/>
      <c r="BE191" s="298"/>
      <c r="BF191" s="298"/>
      <c r="BG191" s="298"/>
      <c r="BH191" s="298"/>
      <c r="BI191" s="298"/>
      <c r="BJ191" s="298"/>
      <c r="BK191" s="298"/>
      <c r="BL191" s="298"/>
      <c r="BM191" s="230"/>
    </row>
    <row r="192" spans="1:65" ht="19.5" customHeight="1">
      <c r="A192" s="41"/>
      <c r="B192" s="296"/>
      <c r="C192" s="297"/>
      <c r="D192" s="298"/>
      <c r="E192" s="298"/>
      <c r="F192" s="298"/>
      <c r="G192" s="298"/>
      <c r="H192" s="298"/>
      <c r="I192" s="298"/>
      <c r="J192" s="298"/>
      <c r="K192" s="298"/>
      <c r="L192" s="298"/>
      <c r="M192" s="298"/>
      <c r="N192" s="297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7"/>
      <c r="Z192" s="298"/>
      <c r="AA192" s="298"/>
      <c r="AB192" s="298"/>
      <c r="AC192" s="298"/>
      <c r="AD192" s="298"/>
      <c r="AE192" s="298"/>
      <c r="AF192" s="298"/>
      <c r="AG192" s="298"/>
      <c r="AH192" s="298"/>
      <c r="AI192" s="298"/>
      <c r="AJ192" s="297"/>
      <c r="AK192" s="298"/>
      <c r="AL192" s="298"/>
      <c r="AM192" s="298"/>
      <c r="AN192" s="298"/>
      <c r="AO192" s="298"/>
      <c r="AP192" s="298"/>
      <c r="AQ192" s="298"/>
      <c r="AR192" s="298"/>
      <c r="AS192" s="298"/>
      <c r="AT192" s="298"/>
      <c r="AU192" s="297"/>
      <c r="AV192" s="298"/>
      <c r="AW192" s="298"/>
      <c r="AX192" s="298"/>
      <c r="AY192" s="298"/>
      <c r="AZ192" s="298"/>
      <c r="BA192" s="298"/>
      <c r="BB192" s="298"/>
      <c r="BC192" s="298"/>
      <c r="BD192" s="297"/>
      <c r="BE192" s="298"/>
      <c r="BF192" s="298"/>
      <c r="BG192" s="298"/>
      <c r="BH192" s="298"/>
      <c r="BI192" s="298"/>
      <c r="BJ192" s="298"/>
      <c r="BK192" s="298"/>
      <c r="BL192" s="298"/>
      <c r="BM192" s="230"/>
    </row>
    <row r="193" spans="1:65" ht="19.5" customHeight="1">
      <c r="A193" s="41"/>
      <c r="B193" s="296"/>
      <c r="C193" s="297"/>
      <c r="D193" s="298"/>
      <c r="E193" s="298"/>
      <c r="F193" s="298"/>
      <c r="G193" s="298"/>
      <c r="H193" s="298"/>
      <c r="I193" s="298"/>
      <c r="J193" s="298"/>
      <c r="K193" s="298"/>
      <c r="L193" s="298"/>
      <c r="M193" s="298"/>
      <c r="N193" s="297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7"/>
      <c r="Z193" s="298"/>
      <c r="AA193" s="298"/>
      <c r="AB193" s="298"/>
      <c r="AC193" s="298"/>
      <c r="AD193" s="298"/>
      <c r="AE193" s="298"/>
      <c r="AF193" s="298"/>
      <c r="AG193" s="298"/>
      <c r="AH193" s="298"/>
      <c r="AI193" s="298"/>
      <c r="AJ193" s="297"/>
      <c r="AK193" s="298"/>
      <c r="AL193" s="298"/>
      <c r="AM193" s="298"/>
      <c r="AN193" s="298"/>
      <c r="AO193" s="298"/>
      <c r="AP193" s="298"/>
      <c r="AQ193" s="298"/>
      <c r="AR193" s="298"/>
      <c r="AS193" s="298"/>
      <c r="AT193" s="298"/>
      <c r="AU193" s="297"/>
      <c r="AV193" s="298"/>
      <c r="AW193" s="298"/>
      <c r="AX193" s="298"/>
      <c r="AY193" s="298"/>
      <c r="AZ193" s="298"/>
      <c r="BA193" s="298"/>
      <c r="BB193" s="298"/>
      <c r="BC193" s="298"/>
      <c r="BD193" s="297"/>
      <c r="BE193" s="298"/>
      <c r="BF193" s="298"/>
      <c r="BG193" s="298"/>
      <c r="BH193" s="298"/>
      <c r="BI193" s="298"/>
      <c r="BJ193" s="298"/>
      <c r="BK193" s="298"/>
      <c r="BL193" s="298"/>
      <c r="BM193" s="230"/>
    </row>
    <row r="194" spans="1:65" ht="19.5" customHeight="1">
      <c r="A194" s="41"/>
      <c r="B194" s="296"/>
      <c r="C194" s="297"/>
      <c r="D194" s="298"/>
      <c r="E194" s="298"/>
      <c r="F194" s="298"/>
      <c r="G194" s="298"/>
      <c r="H194" s="298"/>
      <c r="I194" s="298"/>
      <c r="J194" s="298"/>
      <c r="K194" s="298"/>
      <c r="L194" s="298"/>
      <c r="M194" s="298"/>
      <c r="N194" s="297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7"/>
      <c r="Z194" s="298"/>
      <c r="AA194" s="298"/>
      <c r="AB194" s="298"/>
      <c r="AC194" s="298"/>
      <c r="AD194" s="298"/>
      <c r="AE194" s="298"/>
      <c r="AF194" s="298"/>
      <c r="AG194" s="298"/>
      <c r="AH194" s="298"/>
      <c r="AI194" s="298"/>
      <c r="AJ194" s="297"/>
      <c r="AK194" s="298"/>
      <c r="AL194" s="298"/>
      <c r="AM194" s="298"/>
      <c r="AN194" s="298"/>
      <c r="AO194" s="298"/>
      <c r="AP194" s="298"/>
      <c r="AQ194" s="298"/>
      <c r="AR194" s="298"/>
      <c r="AS194" s="298"/>
      <c r="AT194" s="298"/>
      <c r="AU194" s="297"/>
      <c r="AV194" s="298"/>
      <c r="AW194" s="298"/>
      <c r="AX194" s="298"/>
      <c r="AY194" s="298"/>
      <c r="AZ194" s="298"/>
      <c r="BA194" s="298"/>
      <c r="BB194" s="298"/>
      <c r="BC194" s="298"/>
      <c r="BD194" s="297"/>
      <c r="BE194" s="298"/>
      <c r="BF194" s="298"/>
      <c r="BG194" s="298"/>
      <c r="BH194" s="298"/>
      <c r="BI194" s="298"/>
      <c r="BJ194" s="298"/>
      <c r="BK194" s="298"/>
      <c r="BL194" s="298"/>
      <c r="BM194" s="230"/>
    </row>
    <row r="195" spans="1:65" ht="19.5" customHeight="1">
      <c r="A195" s="41"/>
      <c r="B195" s="296"/>
      <c r="C195" s="297"/>
      <c r="D195" s="298"/>
      <c r="E195" s="298"/>
      <c r="F195" s="298"/>
      <c r="G195" s="298"/>
      <c r="H195" s="298"/>
      <c r="I195" s="298"/>
      <c r="J195" s="298"/>
      <c r="K195" s="298"/>
      <c r="L195" s="298"/>
      <c r="M195" s="298"/>
      <c r="N195" s="297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7"/>
      <c r="Z195" s="298"/>
      <c r="AA195" s="298"/>
      <c r="AB195" s="298"/>
      <c r="AC195" s="298"/>
      <c r="AD195" s="298"/>
      <c r="AE195" s="298"/>
      <c r="AF195" s="298"/>
      <c r="AG195" s="298"/>
      <c r="AH195" s="298"/>
      <c r="AI195" s="298"/>
      <c r="AJ195" s="297"/>
      <c r="AK195" s="298"/>
      <c r="AL195" s="298"/>
      <c r="AM195" s="298"/>
      <c r="AN195" s="298"/>
      <c r="AO195" s="298"/>
      <c r="AP195" s="298"/>
      <c r="AQ195" s="298"/>
      <c r="AR195" s="298"/>
      <c r="AS195" s="298"/>
      <c r="AT195" s="298"/>
      <c r="AU195" s="297"/>
      <c r="AV195" s="298"/>
      <c r="AW195" s="298"/>
      <c r="AX195" s="298"/>
      <c r="AY195" s="298"/>
      <c r="AZ195" s="298"/>
      <c r="BA195" s="298"/>
      <c r="BB195" s="298"/>
      <c r="BC195" s="298"/>
      <c r="BD195" s="297"/>
      <c r="BE195" s="298"/>
      <c r="BF195" s="298"/>
      <c r="BG195" s="298"/>
      <c r="BH195" s="298"/>
      <c r="BI195" s="298"/>
      <c r="BJ195" s="298"/>
      <c r="BK195" s="298"/>
      <c r="BL195" s="298"/>
      <c r="BM195" s="230"/>
    </row>
    <row r="196" spans="1:65" ht="19.5" customHeight="1">
      <c r="A196" s="41"/>
      <c r="B196" s="296"/>
      <c r="C196" s="297"/>
      <c r="D196" s="298"/>
      <c r="E196" s="298"/>
      <c r="F196" s="298"/>
      <c r="G196" s="298"/>
      <c r="H196" s="298"/>
      <c r="I196" s="298"/>
      <c r="J196" s="298"/>
      <c r="K196" s="298"/>
      <c r="L196" s="298"/>
      <c r="M196" s="298"/>
      <c r="N196" s="297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7"/>
      <c r="Z196" s="298"/>
      <c r="AA196" s="298"/>
      <c r="AB196" s="298"/>
      <c r="AC196" s="298"/>
      <c r="AD196" s="298"/>
      <c r="AE196" s="298"/>
      <c r="AF196" s="298"/>
      <c r="AG196" s="298"/>
      <c r="AH196" s="298"/>
      <c r="AI196" s="298"/>
      <c r="AJ196" s="297"/>
      <c r="AK196" s="298"/>
      <c r="AL196" s="298"/>
      <c r="AM196" s="298"/>
      <c r="AN196" s="298"/>
      <c r="AO196" s="298"/>
      <c r="AP196" s="298"/>
      <c r="AQ196" s="298"/>
      <c r="AR196" s="298"/>
      <c r="AS196" s="298"/>
      <c r="AT196" s="298"/>
      <c r="AU196" s="297"/>
      <c r="AV196" s="298"/>
      <c r="AW196" s="298"/>
      <c r="AX196" s="298"/>
      <c r="AY196" s="298"/>
      <c r="AZ196" s="298"/>
      <c r="BA196" s="298"/>
      <c r="BB196" s="298"/>
      <c r="BC196" s="298"/>
      <c r="BD196" s="297"/>
      <c r="BE196" s="298"/>
      <c r="BF196" s="298"/>
      <c r="BG196" s="298"/>
      <c r="BH196" s="298"/>
      <c r="BI196" s="298"/>
      <c r="BJ196" s="298"/>
      <c r="BK196" s="298"/>
      <c r="BL196" s="298"/>
      <c r="BM196" s="230"/>
    </row>
    <row r="197" spans="1:65" ht="19.5" customHeight="1">
      <c r="A197" s="41"/>
      <c r="B197" s="296"/>
      <c r="C197" s="297"/>
      <c r="D197" s="298"/>
      <c r="E197" s="298"/>
      <c r="F197" s="298"/>
      <c r="G197" s="298"/>
      <c r="H197" s="298"/>
      <c r="I197" s="298"/>
      <c r="J197" s="298"/>
      <c r="K197" s="298"/>
      <c r="L197" s="298"/>
      <c r="M197" s="298"/>
      <c r="N197" s="297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7"/>
      <c r="Z197" s="298"/>
      <c r="AA197" s="298"/>
      <c r="AB197" s="298"/>
      <c r="AC197" s="298"/>
      <c r="AD197" s="298"/>
      <c r="AE197" s="298"/>
      <c r="AF197" s="298"/>
      <c r="AG197" s="298"/>
      <c r="AH197" s="298"/>
      <c r="AI197" s="298"/>
      <c r="AJ197" s="297"/>
      <c r="AK197" s="298"/>
      <c r="AL197" s="298"/>
      <c r="AM197" s="298"/>
      <c r="AN197" s="298"/>
      <c r="AO197" s="298"/>
      <c r="AP197" s="298"/>
      <c r="AQ197" s="298"/>
      <c r="AR197" s="298"/>
      <c r="AS197" s="298"/>
      <c r="AT197" s="298"/>
      <c r="AU197" s="297"/>
      <c r="AV197" s="298"/>
      <c r="AW197" s="298"/>
      <c r="AX197" s="298"/>
      <c r="AY197" s="298"/>
      <c r="AZ197" s="298"/>
      <c r="BA197" s="298"/>
      <c r="BB197" s="298"/>
      <c r="BC197" s="298"/>
      <c r="BD197" s="297"/>
      <c r="BE197" s="298"/>
      <c r="BF197" s="298"/>
      <c r="BG197" s="298"/>
      <c r="BH197" s="298"/>
      <c r="BI197" s="298"/>
      <c r="BJ197" s="298"/>
      <c r="BK197" s="298"/>
      <c r="BL197" s="298"/>
      <c r="BM197" s="230"/>
    </row>
    <row r="198" spans="1:65" ht="19.5" customHeight="1">
      <c r="A198" s="41"/>
      <c r="B198" s="296"/>
      <c r="C198" s="297"/>
      <c r="D198" s="298"/>
      <c r="E198" s="298"/>
      <c r="F198" s="298"/>
      <c r="G198" s="298"/>
      <c r="H198" s="298"/>
      <c r="I198" s="298"/>
      <c r="J198" s="298"/>
      <c r="K198" s="298"/>
      <c r="L198" s="298"/>
      <c r="M198" s="298"/>
      <c r="N198" s="297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7"/>
      <c r="Z198" s="298"/>
      <c r="AA198" s="298"/>
      <c r="AB198" s="298"/>
      <c r="AC198" s="298"/>
      <c r="AD198" s="298"/>
      <c r="AE198" s="298"/>
      <c r="AF198" s="298"/>
      <c r="AG198" s="298"/>
      <c r="AH198" s="298"/>
      <c r="AI198" s="298"/>
      <c r="AJ198" s="297"/>
      <c r="AK198" s="298"/>
      <c r="AL198" s="298"/>
      <c r="AM198" s="298"/>
      <c r="AN198" s="298"/>
      <c r="AO198" s="298"/>
      <c r="AP198" s="298"/>
      <c r="AQ198" s="298"/>
      <c r="AR198" s="298"/>
      <c r="AS198" s="298"/>
      <c r="AT198" s="298"/>
      <c r="AU198" s="297"/>
      <c r="AV198" s="298"/>
      <c r="AW198" s="298"/>
      <c r="AX198" s="298"/>
      <c r="AY198" s="298"/>
      <c r="AZ198" s="298"/>
      <c r="BA198" s="298"/>
      <c r="BB198" s="298"/>
      <c r="BC198" s="298"/>
      <c r="BD198" s="297"/>
      <c r="BE198" s="298"/>
      <c r="BF198" s="298"/>
      <c r="BG198" s="298"/>
      <c r="BH198" s="298"/>
      <c r="BI198" s="298"/>
      <c r="BJ198" s="298"/>
      <c r="BK198" s="298"/>
      <c r="BL198" s="298"/>
      <c r="BM198" s="230"/>
    </row>
    <row r="199" spans="1:65" ht="19.5" customHeight="1">
      <c r="A199" s="41"/>
      <c r="B199" s="296"/>
      <c r="C199" s="297"/>
      <c r="D199" s="298"/>
      <c r="E199" s="298"/>
      <c r="F199" s="298"/>
      <c r="G199" s="298"/>
      <c r="H199" s="298"/>
      <c r="I199" s="298"/>
      <c r="J199" s="298"/>
      <c r="K199" s="298"/>
      <c r="L199" s="298"/>
      <c r="M199" s="298"/>
      <c r="N199" s="297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7"/>
      <c r="Z199" s="298"/>
      <c r="AA199" s="298"/>
      <c r="AB199" s="298"/>
      <c r="AC199" s="298"/>
      <c r="AD199" s="298"/>
      <c r="AE199" s="298"/>
      <c r="AF199" s="298"/>
      <c r="AG199" s="298"/>
      <c r="AH199" s="298"/>
      <c r="AI199" s="298"/>
      <c r="AJ199" s="297"/>
      <c r="AK199" s="298"/>
      <c r="AL199" s="298"/>
      <c r="AM199" s="298"/>
      <c r="AN199" s="298"/>
      <c r="AO199" s="298"/>
      <c r="AP199" s="298"/>
      <c r="AQ199" s="298"/>
      <c r="AR199" s="298"/>
      <c r="AS199" s="298"/>
      <c r="AT199" s="298"/>
      <c r="AU199" s="297"/>
      <c r="AV199" s="298"/>
      <c r="AW199" s="298"/>
      <c r="AX199" s="298"/>
      <c r="AY199" s="298"/>
      <c r="AZ199" s="298"/>
      <c r="BA199" s="298"/>
      <c r="BB199" s="298"/>
      <c r="BC199" s="298"/>
      <c r="BD199" s="297"/>
      <c r="BE199" s="298"/>
      <c r="BF199" s="298"/>
      <c r="BG199" s="298"/>
      <c r="BH199" s="298"/>
      <c r="BI199" s="298"/>
      <c r="BJ199" s="298"/>
      <c r="BK199" s="298"/>
      <c r="BL199" s="298"/>
      <c r="BM199" s="230"/>
    </row>
    <row r="200" spans="1:65" ht="19.5" customHeight="1">
      <c r="A200" s="41"/>
      <c r="B200" s="296"/>
      <c r="C200" s="297"/>
      <c r="D200" s="298"/>
      <c r="E200" s="298"/>
      <c r="F200" s="298"/>
      <c r="G200" s="298"/>
      <c r="H200" s="298"/>
      <c r="I200" s="298"/>
      <c r="J200" s="298"/>
      <c r="K200" s="298"/>
      <c r="L200" s="298"/>
      <c r="M200" s="298"/>
      <c r="N200" s="297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7"/>
      <c r="Z200" s="298"/>
      <c r="AA200" s="298"/>
      <c r="AB200" s="298"/>
      <c r="AC200" s="298"/>
      <c r="AD200" s="298"/>
      <c r="AE200" s="298"/>
      <c r="AF200" s="298"/>
      <c r="AG200" s="298"/>
      <c r="AH200" s="298"/>
      <c r="AI200" s="298"/>
      <c r="AJ200" s="297"/>
      <c r="AK200" s="298"/>
      <c r="AL200" s="298"/>
      <c r="AM200" s="298"/>
      <c r="AN200" s="298"/>
      <c r="AO200" s="298"/>
      <c r="AP200" s="298"/>
      <c r="AQ200" s="298"/>
      <c r="AR200" s="298"/>
      <c r="AS200" s="298"/>
      <c r="AT200" s="298"/>
      <c r="AU200" s="297"/>
      <c r="AV200" s="298"/>
      <c r="AW200" s="298"/>
      <c r="AX200" s="298"/>
      <c r="AY200" s="298"/>
      <c r="AZ200" s="298"/>
      <c r="BA200" s="298"/>
      <c r="BB200" s="298"/>
      <c r="BC200" s="298"/>
      <c r="BD200" s="297"/>
      <c r="BE200" s="298"/>
      <c r="BF200" s="298"/>
      <c r="BG200" s="298"/>
      <c r="BH200" s="298"/>
      <c r="BI200" s="298"/>
      <c r="BJ200" s="298"/>
      <c r="BK200" s="298"/>
      <c r="BL200" s="298"/>
      <c r="BM200" s="230"/>
    </row>
    <row r="201" spans="1:65" ht="19.5" customHeight="1">
      <c r="A201" s="41"/>
      <c r="B201" s="296"/>
      <c r="C201" s="297"/>
      <c r="D201" s="298"/>
      <c r="E201" s="298"/>
      <c r="F201" s="298"/>
      <c r="G201" s="298"/>
      <c r="H201" s="298"/>
      <c r="I201" s="298"/>
      <c r="J201" s="298"/>
      <c r="K201" s="298"/>
      <c r="L201" s="298"/>
      <c r="M201" s="298"/>
      <c r="N201" s="297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7"/>
      <c r="Z201" s="298"/>
      <c r="AA201" s="298"/>
      <c r="AB201" s="298"/>
      <c r="AC201" s="298"/>
      <c r="AD201" s="298"/>
      <c r="AE201" s="298"/>
      <c r="AF201" s="298"/>
      <c r="AG201" s="298"/>
      <c r="AH201" s="298"/>
      <c r="AI201" s="298"/>
      <c r="AJ201" s="297"/>
      <c r="AK201" s="298"/>
      <c r="AL201" s="298"/>
      <c r="AM201" s="298"/>
      <c r="AN201" s="298"/>
      <c r="AO201" s="298"/>
      <c r="AP201" s="298"/>
      <c r="AQ201" s="298"/>
      <c r="AR201" s="298"/>
      <c r="AS201" s="298"/>
      <c r="AT201" s="298"/>
      <c r="AU201" s="297"/>
      <c r="AV201" s="298"/>
      <c r="AW201" s="298"/>
      <c r="AX201" s="298"/>
      <c r="AY201" s="298"/>
      <c r="AZ201" s="298"/>
      <c r="BA201" s="298"/>
      <c r="BB201" s="298"/>
      <c r="BC201" s="298"/>
      <c r="BD201" s="297"/>
      <c r="BE201" s="298"/>
      <c r="BF201" s="298"/>
      <c r="BG201" s="298"/>
      <c r="BH201" s="298"/>
      <c r="BI201" s="298"/>
      <c r="BJ201" s="298"/>
      <c r="BK201" s="298"/>
      <c r="BL201" s="298"/>
      <c r="BM201" s="230"/>
    </row>
    <row r="202" spans="1:65" ht="19.5" customHeight="1">
      <c r="A202" s="41"/>
      <c r="B202" s="296"/>
      <c r="C202" s="297"/>
      <c r="D202" s="298"/>
      <c r="E202" s="298"/>
      <c r="F202" s="298"/>
      <c r="G202" s="298"/>
      <c r="H202" s="298"/>
      <c r="I202" s="298"/>
      <c r="J202" s="298"/>
      <c r="K202" s="298"/>
      <c r="L202" s="298"/>
      <c r="M202" s="298"/>
      <c r="N202" s="297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7"/>
      <c r="Z202" s="298"/>
      <c r="AA202" s="298"/>
      <c r="AB202" s="298"/>
      <c r="AC202" s="298"/>
      <c r="AD202" s="298"/>
      <c r="AE202" s="298"/>
      <c r="AF202" s="298"/>
      <c r="AG202" s="298"/>
      <c r="AH202" s="298"/>
      <c r="AI202" s="298"/>
      <c r="AJ202" s="297"/>
      <c r="AK202" s="298"/>
      <c r="AL202" s="298"/>
      <c r="AM202" s="298"/>
      <c r="AN202" s="298"/>
      <c r="AO202" s="298"/>
      <c r="AP202" s="298"/>
      <c r="AQ202" s="298"/>
      <c r="AR202" s="298"/>
      <c r="AS202" s="298"/>
      <c r="AT202" s="298"/>
      <c r="AU202" s="297"/>
      <c r="AV202" s="298"/>
      <c r="AW202" s="298"/>
      <c r="AX202" s="298"/>
      <c r="AY202" s="298"/>
      <c r="AZ202" s="298"/>
      <c r="BA202" s="298"/>
      <c r="BB202" s="298"/>
      <c r="BC202" s="298"/>
      <c r="BD202" s="297"/>
      <c r="BE202" s="298"/>
      <c r="BF202" s="298"/>
      <c r="BG202" s="298"/>
      <c r="BH202" s="298"/>
      <c r="BI202" s="298"/>
      <c r="BJ202" s="298"/>
      <c r="BK202" s="298"/>
      <c r="BL202" s="298"/>
      <c r="BM202" s="230"/>
    </row>
    <row r="203" spans="1:65" ht="19.5" customHeight="1">
      <c r="A203" s="41"/>
      <c r="B203" s="296"/>
      <c r="C203" s="297"/>
      <c r="D203" s="298"/>
      <c r="E203" s="298"/>
      <c r="F203" s="298"/>
      <c r="G203" s="298"/>
      <c r="H203" s="298"/>
      <c r="I203" s="298"/>
      <c r="J203" s="298"/>
      <c r="K203" s="298"/>
      <c r="L203" s="298"/>
      <c r="M203" s="298"/>
      <c r="N203" s="297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7"/>
      <c r="Z203" s="298"/>
      <c r="AA203" s="298"/>
      <c r="AB203" s="298"/>
      <c r="AC203" s="298"/>
      <c r="AD203" s="298"/>
      <c r="AE203" s="298"/>
      <c r="AF203" s="298"/>
      <c r="AG203" s="298"/>
      <c r="AH203" s="298"/>
      <c r="AI203" s="298"/>
      <c r="AJ203" s="297"/>
      <c r="AK203" s="298"/>
      <c r="AL203" s="298"/>
      <c r="AM203" s="298"/>
      <c r="AN203" s="298"/>
      <c r="AO203" s="298"/>
      <c r="AP203" s="298"/>
      <c r="AQ203" s="298"/>
      <c r="AR203" s="298"/>
      <c r="AS203" s="298"/>
      <c r="AT203" s="298"/>
      <c r="AU203" s="297"/>
      <c r="AV203" s="298"/>
      <c r="AW203" s="298"/>
      <c r="AX203" s="298"/>
      <c r="AY203" s="298"/>
      <c r="AZ203" s="298"/>
      <c r="BA203" s="298"/>
      <c r="BB203" s="298"/>
      <c r="BC203" s="298"/>
      <c r="BD203" s="297"/>
      <c r="BE203" s="298"/>
      <c r="BF203" s="298"/>
      <c r="BG203" s="298"/>
      <c r="BH203" s="298"/>
      <c r="BI203" s="298"/>
      <c r="BJ203" s="298"/>
      <c r="BK203" s="298"/>
      <c r="BL203" s="298"/>
      <c r="BM203" s="230"/>
    </row>
    <row r="204" spans="1:65" ht="19.5" customHeight="1">
      <c r="A204" s="41"/>
      <c r="B204" s="296"/>
      <c r="C204" s="297"/>
      <c r="D204" s="298"/>
      <c r="E204" s="298"/>
      <c r="F204" s="298"/>
      <c r="G204" s="298"/>
      <c r="H204" s="298"/>
      <c r="I204" s="298"/>
      <c r="J204" s="298"/>
      <c r="K204" s="298"/>
      <c r="L204" s="298"/>
      <c r="M204" s="298"/>
      <c r="N204" s="297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7"/>
      <c r="Z204" s="298"/>
      <c r="AA204" s="298"/>
      <c r="AB204" s="298"/>
      <c r="AC204" s="298"/>
      <c r="AD204" s="298"/>
      <c r="AE204" s="298"/>
      <c r="AF204" s="298"/>
      <c r="AG204" s="298"/>
      <c r="AH204" s="298"/>
      <c r="AI204" s="298"/>
      <c r="AJ204" s="297"/>
      <c r="AK204" s="298"/>
      <c r="AL204" s="298"/>
      <c r="AM204" s="298"/>
      <c r="AN204" s="298"/>
      <c r="AO204" s="298"/>
      <c r="AP204" s="298"/>
      <c r="AQ204" s="298"/>
      <c r="AR204" s="298"/>
      <c r="AS204" s="298"/>
      <c r="AT204" s="298"/>
      <c r="AU204" s="297"/>
      <c r="AV204" s="298"/>
      <c r="AW204" s="298"/>
      <c r="AX204" s="298"/>
      <c r="AY204" s="298"/>
      <c r="AZ204" s="298"/>
      <c r="BA204" s="298"/>
      <c r="BB204" s="298"/>
      <c r="BC204" s="298"/>
      <c r="BD204" s="297"/>
      <c r="BE204" s="298"/>
      <c r="BF204" s="298"/>
      <c r="BG204" s="298"/>
      <c r="BH204" s="298"/>
      <c r="BI204" s="298"/>
      <c r="BJ204" s="298"/>
      <c r="BK204" s="298"/>
      <c r="BL204" s="298"/>
      <c r="BM204" s="230"/>
    </row>
    <row r="205" spans="1:65" ht="19.5" customHeight="1">
      <c r="A205" s="41"/>
      <c r="B205" s="296"/>
      <c r="C205" s="297"/>
      <c r="D205" s="298"/>
      <c r="E205" s="298"/>
      <c r="F205" s="298"/>
      <c r="G205" s="298"/>
      <c r="H205" s="298"/>
      <c r="I205" s="298"/>
      <c r="J205" s="298"/>
      <c r="K205" s="298"/>
      <c r="L205" s="298"/>
      <c r="M205" s="298"/>
      <c r="N205" s="297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7"/>
      <c r="Z205" s="298"/>
      <c r="AA205" s="298"/>
      <c r="AB205" s="298"/>
      <c r="AC205" s="298"/>
      <c r="AD205" s="298"/>
      <c r="AE205" s="298"/>
      <c r="AF205" s="298"/>
      <c r="AG205" s="298"/>
      <c r="AH205" s="298"/>
      <c r="AI205" s="298"/>
      <c r="AJ205" s="297"/>
      <c r="AK205" s="298"/>
      <c r="AL205" s="298"/>
      <c r="AM205" s="298"/>
      <c r="AN205" s="298"/>
      <c r="AO205" s="298"/>
      <c r="AP205" s="298"/>
      <c r="AQ205" s="298"/>
      <c r="AR205" s="298"/>
      <c r="AS205" s="298"/>
      <c r="AT205" s="298"/>
      <c r="AU205" s="297"/>
      <c r="AV205" s="298"/>
      <c r="AW205" s="298"/>
      <c r="AX205" s="298"/>
      <c r="AY205" s="298"/>
      <c r="AZ205" s="298"/>
      <c r="BA205" s="298"/>
      <c r="BB205" s="298"/>
      <c r="BC205" s="298"/>
      <c r="BD205" s="297"/>
      <c r="BE205" s="298"/>
      <c r="BF205" s="298"/>
      <c r="BG205" s="298"/>
      <c r="BH205" s="298"/>
      <c r="BI205" s="298"/>
      <c r="BJ205" s="298"/>
      <c r="BK205" s="298"/>
      <c r="BL205" s="298"/>
      <c r="BM205" s="230"/>
    </row>
    <row r="206" spans="1:65" ht="19.5" customHeight="1">
      <c r="A206" s="41"/>
      <c r="B206" s="296"/>
      <c r="C206" s="297"/>
      <c r="D206" s="298"/>
      <c r="E206" s="298"/>
      <c r="F206" s="298"/>
      <c r="G206" s="298"/>
      <c r="H206" s="298"/>
      <c r="I206" s="298"/>
      <c r="J206" s="298"/>
      <c r="K206" s="298"/>
      <c r="L206" s="298"/>
      <c r="M206" s="298"/>
      <c r="N206" s="297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7"/>
      <c r="Z206" s="298"/>
      <c r="AA206" s="298"/>
      <c r="AB206" s="298"/>
      <c r="AC206" s="298"/>
      <c r="AD206" s="298"/>
      <c r="AE206" s="298"/>
      <c r="AF206" s="298"/>
      <c r="AG206" s="298"/>
      <c r="AH206" s="298"/>
      <c r="AI206" s="298"/>
      <c r="AJ206" s="297"/>
      <c r="AK206" s="298"/>
      <c r="AL206" s="298"/>
      <c r="AM206" s="298"/>
      <c r="AN206" s="298"/>
      <c r="AO206" s="298"/>
      <c r="AP206" s="298"/>
      <c r="AQ206" s="298"/>
      <c r="AR206" s="298"/>
      <c r="AS206" s="298"/>
      <c r="AT206" s="298"/>
      <c r="AU206" s="297"/>
      <c r="AV206" s="298"/>
      <c r="AW206" s="298"/>
      <c r="AX206" s="298"/>
      <c r="AY206" s="298"/>
      <c r="AZ206" s="298"/>
      <c r="BA206" s="298"/>
      <c r="BB206" s="298"/>
      <c r="BC206" s="298"/>
      <c r="BD206" s="297"/>
      <c r="BE206" s="298"/>
      <c r="BF206" s="298"/>
      <c r="BG206" s="298"/>
      <c r="BH206" s="298"/>
      <c r="BI206" s="298"/>
      <c r="BJ206" s="298"/>
      <c r="BK206" s="298"/>
      <c r="BL206" s="298"/>
      <c r="BM206" s="230"/>
    </row>
    <row r="207" spans="1:65" ht="19.5" customHeight="1">
      <c r="A207" s="41"/>
      <c r="B207" s="296"/>
      <c r="C207" s="297"/>
      <c r="D207" s="298"/>
      <c r="E207" s="298"/>
      <c r="F207" s="298"/>
      <c r="G207" s="298"/>
      <c r="H207" s="298"/>
      <c r="I207" s="298"/>
      <c r="J207" s="298"/>
      <c r="K207" s="298"/>
      <c r="L207" s="298"/>
      <c r="M207" s="298"/>
      <c r="N207" s="297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7"/>
      <c r="Z207" s="298"/>
      <c r="AA207" s="298"/>
      <c r="AB207" s="298"/>
      <c r="AC207" s="298"/>
      <c r="AD207" s="298"/>
      <c r="AE207" s="298"/>
      <c r="AF207" s="298"/>
      <c r="AG207" s="298"/>
      <c r="AH207" s="298"/>
      <c r="AI207" s="298"/>
      <c r="AJ207" s="297"/>
      <c r="AK207" s="298"/>
      <c r="AL207" s="298"/>
      <c r="AM207" s="298"/>
      <c r="AN207" s="298"/>
      <c r="AO207" s="298"/>
      <c r="AP207" s="298"/>
      <c r="AQ207" s="298"/>
      <c r="AR207" s="298"/>
      <c r="AS207" s="298"/>
      <c r="AT207" s="298"/>
      <c r="AU207" s="297"/>
      <c r="AV207" s="298"/>
      <c r="AW207" s="298"/>
      <c r="AX207" s="298"/>
      <c r="AY207" s="298"/>
      <c r="AZ207" s="298"/>
      <c r="BA207" s="298"/>
      <c r="BB207" s="298"/>
      <c r="BC207" s="298"/>
      <c r="BD207" s="297"/>
      <c r="BE207" s="298"/>
      <c r="BF207" s="298"/>
      <c r="BG207" s="298"/>
      <c r="BH207" s="298"/>
      <c r="BI207" s="298"/>
      <c r="BJ207" s="298"/>
      <c r="BK207" s="298"/>
      <c r="BL207" s="298"/>
      <c r="BM207" s="230"/>
    </row>
    <row r="208" spans="1:65" ht="19.5" customHeight="1">
      <c r="A208" s="41"/>
      <c r="B208" s="296"/>
      <c r="C208" s="297"/>
      <c r="D208" s="298"/>
      <c r="E208" s="298"/>
      <c r="F208" s="298"/>
      <c r="G208" s="298"/>
      <c r="H208" s="298"/>
      <c r="I208" s="298"/>
      <c r="J208" s="298"/>
      <c r="K208" s="298"/>
      <c r="L208" s="298"/>
      <c r="M208" s="298"/>
      <c r="N208" s="297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7"/>
      <c r="Z208" s="298"/>
      <c r="AA208" s="298"/>
      <c r="AB208" s="298"/>
      <c r="AC208" s="298"/>
      <c r="AD208" s="298"/>
      <c r="AE208" s="298"/>
      <c r="AF208" s="298"/>
      <c r="AG208" s="298"/>
      <c r="AH208" s="298"/>
      <c r="AI208" s="298"/>
      <c r="AJ208" s="297"/>
      <c r="AK208" s="298"/>
      <c r="AL208" s="298"/>
      <c r="AM208" s="298"/>
      <c r="AN208" s="298"/>
      <c r="AO208" s="298"/>
      <c r="AP208" s="298"/>
      <c r="AQ208" s="298"/>
      <c r="AR208" s="298"/>
      <c r="AS208" s="298"/>
      <c r="AT208" s="298"/>
      <c r="AU208" s="297"/>
      <c r="AV208" s="298"/>
      <c r="AW208" s="298"/>
      <c r="AX208" s="298"/>
      <c r="AY208" s="298"/>
      <c r="AZ208" s="298"/>
      <c r="BA208" s="298"/>
      <c r="BB208" s="298"/>
      <c r="BC208" s="298"/>
      <c r="BD208" s="297"/>
      <c r="BE208" s="298"/>
      <c r="BF208" s="298"/>
      <c r="BG208" s="298"/>
      <c r="BH208" s="298"/>
      <c r="BI208" s="298"/>
      <c r="BJ208" s="298"/>
      <c r="BK208" s="298"/>
      <c r="BL208" s="298"/>
      <c r="BM208" s="230"/>
    </row>
    <row r="209" spans="1:65" ht="19.5" customHeight="1">
      <c r="A209" s="41"/>
      <c r="B209" s="296"/>
      <c r="C209" s="297"/>
      <c r="D209" s="298"/>
      <c r="E209" s="298"/>
      <c r="F209" s="298"/>
      <c r="G209" s="298"/>
      <c r="H209" s="298"/>
      <c r="I209" s="298"/>
      <c r="J209" s="298"/>
      <c r="K209" s="298"/>
      <c r="L209" s="298"/>
      <c r="M209" s="298"/>
      <c r="N209" s="297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7"/>
      <c r="Z209" s="298"/>
      <c r="AA209" s="298"/>
      <c r="AB209" s="298"/>
      <c r="AC209" s="298"/>
      <c r="AD209" s="298"/>
      <c r="AE209" s="298"/>
      <c r="AF209" s="298"/>
      <c r="AG209" s="298"/>
      <c r="AH209" s="298"/>
      <c r="AI209" s="298"/>
      <c r="AJ209" s="297"/>
      <c r="AK209" s="298"/>
      <c r="AL209" s="298"/>
      <c r="AM209" s="298"/>
      <c r="AN209" s="298"/>
      <c r="AO209" s="298"/>
      <c r="AP209" s="298"/>
      <c r="AQ209" s="298"/>
      <c r="AR209" s="298"/>
      <c r="AS209" s="298"/>
      <c r="AT209" s="298"/>
      <c r="AU209" s="297"/>
      <c r="AV209" s="298"/>
      <c r="AW209" s="298"/>
      <c r="AX209" s="298"/>
      <c r="AY209" s="298"/>
      <c r="AZ209" s="298"/>
      <c r="BA209" s="298"/>
      <c r="BB209" s="298"/>
      <c r="BC209" s="298"/>
      <c r="BD209" s="297"/>
      <c r="BE209" s="298"/>
      <c r="BF209" s="298"/>
      <c r="BG209" s="298"/>
      <c r="BH209" s="298"/>
      <c r="BI209" s="298"/>
      <c r="BJ209" s="298"/>
      <c r="BK209" s="298"/>
      <c r="BL209" s="298"/>
      <c r="BM209" s="230"/>
    </row>
    <row r="210" spans="1:65" ht="19.5" customHeight="1">
      <c r="A210" s="41"/>
      <c r="B210" s="296"/>
      <c r="C210" s="297"/>
      <c r="D210" s="298"/>
      <c r="E210" s="298"/>
      <c r="F210" s="298"/>
      <c r="G210" s="298"/>
      <c r="H210" s="298"/>
      <c r="I210" s="298"/>
      <c r="J210" s="298"/>
      <c r="K210" s="298"/>
      <c r="L210" s="298"/>
      <c r="M210" s="298"/>
      <c r="N210" s="297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7"/>
      <c r="Z210" s="298"/>
      <c r="AA210" s="298"/>
      <c r="AB210" s="298"/>
      <c r="AC210" s="298"/>
      <c r="AD210" s="298"/>
      <c r="AE210" s="298"/>
      <c r="AF210" s="298"/>
      <c r="AG210" s="298"/>
      <c r="AH210" s="298"/>
      <c r="AI210" s="298"/>
      <c r="AJ210" s="297"/>
      <c r="AK210" s="298"/>
      <c r="AL210" s="298"/>
      <c r="AM210" s="298"/>
      <c r="AN210" s="298"/>
      <c r="AO210" s="298"/>
      <c r="AP210" s="298"/>
      <c r="AQ210" s="298"/>
      <c r="AR210" s="298"/>
      <c r="AS210" s="298"/>
      <c r="AT210" s="298"/>
      <c r="AU210" s="297"/>
      <c r="AV210" s="298"/>
      <c r="AW210" s="298"/>
      <c r="AX210" s="298"/>
      <c r="AY210" s="298"/>
      <c r="AZ210" s="298"/>
      <c r="BA210" s="298"/>
      <c r="BB210" s="298"/>
      <c r="BC210" s="298"/>
      <c r="BD210" s="297"/>
      <c r="BE210" s="298"/>
      <c r="BF210" s="298"/>
      <c r="BG210" s="298"/>
      <c r="BH210" s="298"/>
      <c r="BI210" s="298"/>
      <c r="BJ210" s="298"/>
      <c r="BK210" s="298"/>
      <c r="BL210" s="298"/>
      <c r="BM210" s="230"/>
    </row>
    <row r="211" spans="1:65" ht="19.5" customHeight="1">
      <c r="A211" s="41"/>
      <c r="B211" s="296"/>
      <c r="C211" s="297"/>
      <c r="D211" s="298"/>
      <c r="E211" s="298"/>
      <c r="F211" s="298"/>
      <c r="G211" s="298"/>
      <c r="H211" s="298"/>
      <c r="I211" s="298"/>
      <c r="J211" s="298"/>
      <c r="K211" s="298"/>
      <c r="L211" s="298"/>
      <c r="M211" s="298"/>
      <c r="N211" s="297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7"/>
      <c r="Z211" s="298"/>
      <c r="AA211" s="298"/>
      <c r="AB211" s="298"/>
      <c r="AC211" s="298"/>
      <c r="AD211" s="298"/>
      <c r="AE211" s="298"/>
      <c r="AF211" s="298"/>
      <c r="AG211" s="298"/>
      <c r="AH211" s="298"/>
      <c r="AI211" s="298"/>
      <c r="AJ211" s="297"/>
      <c r="AK211" s="298"/>
      <c r="AL211" s="298"/>
      <c r="AM211" s="298"/>
      <c r="AN211" s="298"/>
      <c r="AO211" s="298"/>
      <c r="AP211" s="298"/>
      <c r="AQ211" s="298"/>
      <c r="AR211" s="298"/>
      <c r="AS211" s="298"/>
      <c r="AT211" s="298"/>
      <c r="AU211" s="297"/>
      <c r="AV211" s="298"/>
      <c r="AW211" s="298"/>
      <c r="AX211" s="298"/>
      <c r="AY211" s="298"/>
      <c r="AZ211" s="298"/>
      <c r="BA211" s="298"/>
      <c r="BB211" s="298"/>
      <c r="BC211" s="298"/>
      <c r="BD211" s="297"/>
      <c r="BE211" s="298"/>
      <c r="BF211" s="298"/>
      <c r="BG211" s="298"/>
      <c r="BH211" s="298"/>
      <c r="BI211" s="298"/>
      <c r="BJ211" s="298"/>
      <c r="BK211" s="298"/>
      <c r="BL211" s="298"/>
      <c r="BM211" s="230"/>
    </row>
    <row r="212" spans="1:65" ht="19.5" customHeight="1">
      <c r="A212" s="41"/>
      <c r="B212" s="296"/>
      <c r="C212" s="297"/>
      <c r="D212" s="298"/>
      <c r="E212" s="298"/>
      <c r="F212" s="298"/>
      <c r="G212" s="298"/>
      <c r="H212" s="298"/>
      <c r="I212" s="298"/>
      <c r="J212" s="298"/>
      <c r="K212" s="298"/>
      <c r="L212" s="298"/>
      <c r="M212" s="298"/>
      <c r="N212" s="297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7"/>
      <c r="Z212" s="298"/>
      <c r="AA212" s="298"/>
      <c r="AB212" s="298"/>
      <c r="AC212" s="298"/>
      <c r="AD212" s="298"/>
      <c r="AE212" s="298"/>
      <c r="AF212" s="298"/>
      <c r="AG212" s="298"/>
      <c r="AH212" s="298"/>
      <c r="AI212" s="298"/>
      <c r="AJ212" s="297"/>
      <c r="AK212" s="298"/>
      <c r="AL212" s="298"/>
      <c r="AM212" s="298"/>
      <c r="AN212" s="298"/>
      <c r="AO212" s="298"/>
      <c r="AP212" s="298"/>
      <c r="AQ212" s="298"/>
      <c r="AR212" s="298"/>
      <c r="AS212" s="298"/>
      <c r="AT212" s="298"/>
      <c r="AU212" s="297"/>
      <c r="AV212" s="298"/>
      <c r="AW212" s="298"/>
      <c r="AX212" s="298"/>
      <c r="AY212" s="298"/>
      <c r="AZ212" s="298"/>
      <c r="BA212" s="298"/>
      <c r="BB212" s="298"/>
      <c r="BC212" s="298"/>
      <c r="BD212" s="297"/>
      <c r="BE212" s="298"/>
      <c r="BF212" s="298"/>
      <c r="BG212" s="298"/>
      <c r="BH212" s="298"/>
      <c r="BI212" s="298"/>
      <c r="BJ212" s="298"/>
      <c r="BK212" s="298"/>
      <c r="BL212" s="298"/>
      <c r="BM212" s="230"/>
    </row>
    <row r="213" spans="1:65" ht="19.5" customHeight="1">
      <c r="A213" s="41"/>
      <c r="B213" s="296"/>
      <c r="C213" s="297"/>
      <c r="D213" s="298"/>
      <c r="E213" s="298"/>
      <c r="F213" s="298"/>
      <c r="G213" s="298"/>
      <c r="H213" s="298"/>
      <c r="I213" s="298"/>
      <c r="J213" s="298"/>
      <c r="K213" s="298"/>
      <c r="L213" s="298"/>
      <c r="M213" s="298"/>
      <c r="N213" s="297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7"/>
      <c r="Z213" s="298"/>
      <c r="AA213" s="298"/>
      <c r="AB213" s="298"/>
      <c r="AC213" s="298"/>
      <c r="AD213" s="298"/>
      <c r="AE213" s="298"/>
      <c r="AF213" s="298"/>
      <c r="AG213" s="298"/>
      <c r="AH213" s="298"/>
      <c r="AI213" s="298"/>
      <c r="AJ213" s="297"/>
      <c r="AK213" s="298"/>
      <c r="AL213" s="298"/>
      <c r="AM213" s="298"/>
      <c r="AN213" s="298"/>
      <c r="AO213" s="298"/>
      <c r="AP213" s="298"/>
      <c r="AQ213" s="298"/>
      <c r="AR213" s="298"/>
      <c r="AS213" s="298"/>
      <c r="AT213" s="298"/>
      <c r="AU213" s="297"/>
      <c r="AV213" s="298"/>
      <c r="AW213" s="298"/>
      <c r="AX213" s="298"/>
      <c r="AY213" s="298"/>
      <c r="AZ213" s="298"/>
      <c r="BA213" s="298"/>
      <c r="BB213" s="298"/>
      <c r="BC213" s="298"/>
      <c r="BD213" s="297"/>
      <c r="BE213" s="298"/>
      <c r="BF213" s="298"/>
      <c r="BG213" s="298"/>
      <c r="BH213" s="298"/>
      <c r="BI213" s="298"/>
      <c r="BJ213" s="298"/>
      <c r="BK213" s="298"/>
      <c r="BL213" s="298"/>
      <c r="BM213" s="230"/>
    </row>
    <row r="214" spans="1:65" ht="19.5" customHeight="1">
      <c r="A214" s="41"/>
      <c r="B214" s="296"/>
      <c r="C214" s="297"/>
      <c r="D214" s="298"/>
      <c r="E214" s="298"/>
      <c r="F214" s="298"/>
      <c r="G214" s="298"/>
      <c r="H214" s="298"/>
      <c r="I214" s="298"/>
      <c r="J214" s="298"/>
      <c r="K214" s="298"/>
      <c r="L214" s="298"/>
      <c r="M214" s="298"/>
      <c r="N214" s="297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7"/>
      <c r="Z214" s="298"/>
      <c r="AA214" s="298"/>
      <c r="AB214" s="298"/>
      <c r="AC214" s="298"/>
      <c r="AD214" s="298"/>
      <c r="AE214" s="298"/>
      <c r="AF214" s="298"/>
      <c r="AG214" s="298"/>
      <c r="AH214" s="298"/>
      <c r="AI214" s="298"/>
      <c r="AJ214" s="297"/>
      <c r="AK214" s="298"/>
      <c r="AL214" s="298"/>
      <c r="AM214" s="298"/>
      <c r="AN214" s="298"/>
      <c r="AO214" s="298"/>
      <c r="AP214" s="298"/>
      <c r="AQ214" s="298"/>
      <c r="AR214" s="298"/>
      <c r="AS214" s="298"/>
      <c r="AT214" s="298"/>
      <c r="AU214" s="297"/>
      <c r="AV214" s="298"/>
      <c r="AW214" s="298"/>
      <c r="AX214" s="298"/>
      <c r="AY214" s="298"/>
      <c r="AZ214" s="298"/>
      <c r="BA214" s="298"/>
      <c r="BB214" s="298"/>
      <c r="BC214" s="298"/>
      <c r="BD214" s="297"/>
      <c r="BE214" s="298"/>
      <c r="BF214" s="298"/>
      <c r="BG214" s="298"/>
      <c r="BH214" s="298"/>
      <c r="BI214" s="298"/>
      <c r="BJ214" s="298"/>
      <c r="BK214" s="298"/>
      <c r="BL214" s="298"/>
      <c r="BM214" s="230"/>
    </row>
    <row r="215" spans="1:65" ht="19.5" customHeight="1">
      <c r="A215" s="41"/>
      <c r="B215" s="296"/>
      <c r="C215" s="297"/>
      <c r="D215" s="298"/>
      <c r="E215" s="298"/>
      <c r="F215" s="298"/>
      <c r="G215" s="298"/>
      <c r="H215" s="298"/>
      <c r="I215" s="298"/>
      <c r="J215" s="298"/>
      <c r="K215" s="298"/>
      <c r="L215" s="298"/>
      <c r="M215" s="298"/>
      <c r="N215" s="297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7"/>
      <c r="Z215" s="298"/>
      <c r="AA215" s="298"/>
      <c r="AB215" s="298"/>
      <c r="AC215" s="298"/>
      <c r="AD215" s="298"/>
      <c r="AE215" s="298"/>
      <c r="AF215" s="298"/>
      <c r="AG215" s="298"/>
      <c r="AH215" s="298"/>
      <c r="AI215" s="298"/>
      <c r="AJ215" s="297"/>
      <c r="AK215" s="298"/>
      <c r="AL215" s="298"/>
      <c r="AM215" s="298"/>
      <c r="AN215" s="298"/>
      <c r="AO215" s="298"/>
      <c r="AP215" s="298"/>
      <c r="AQ215" s="298"/>
      <c r="AR215" s="298"/>
      <c r="AS215" s="298"/>
      <c r="AT215" s="298"/>
      <c r="AU215" s="297"/>
      <c r="AV215" s="298"/>
      <c r="AW215" s="298"/>
      <c r="AX215" s="298"/>
      <c r="AY215" s="298"/>
      <c r="AZ215" s="298"/>
      <c r="BA215" s="298"/>
      <c r="BB215" s="298"/>
      <c r="BC215" s="298"/>
      <c r="BD215" s="297"/>
      <c r="BE215" s="298"/>
      <c r="BF215" s="298"/>
      <c r="BG215" s="298"/>
      <c r="BH215" s="298"/>
      <c r="BI215" s="298"/>
      <c r="BJ215" s="298"/>
      <c r="BK215" s="298"/>
      <c r="BL215" s="298"/>
      <c r="BM215" s="230"/>
    </row>
    <row r="216" spans="1:65" ht="19.5" customHeight="1">
      <c r="A216" s="41"/>
      <c r="B216" s="296"/>
      <c r="C216" s="297"/>
      <c r="D216" s="298"/>
      <c r="E216" s="298"/>
      <c r="F216" s="298"/>
      <c r="G216" s="298"/>
      <c r="H216" s="298"/>
      <c r="I216" s="298"/>
      <c r="J216" s="298"/>
      <c r="K216" s="298"/>
      <c r="L216" s="298"/>
      <c r="M216" s="298"/>
      <c r="N216" s="297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7"/>
      <c r="Z216" s="298"/>
      <c r="AA216" s="298"/>
      <c r="AB216" s="298"/>
      <c r="AC216" s="298"/>
      <c r="AD216" s="298"/>
      <c r="AE216" s="298"/>
      <c r="AF216" s="298"/>
      <c r="AG216" s="298"/>
      <c r="AH216" s="298"/>
      <c r="AI216" s="298"/>
      <c r="AJ216" s="297"/>
      <c r="AK216" s="298"/>
      <c r="AL216" s="298"/>
      <c r="AM216" s="298"/>
      <c r="AN216" s="298"/>
      <c r="AO216" s="298"/>
      <c r="AP216" s="298"/>
      <c r="AQ216" s="298"/>
      <c r="AR216" s="298"/>
      <c r="AS216" s="298"/>
      <c r="AT216" s="298"/>
      <c r="AU216" s="297"/>
      <c r="AV216" s="298"/>
      <c r="AW216" s="298"/>
      <c r="AX216" s="298"/>
      <c r="AY216" s="298"/>
      <c r="AZ216" s="298"/>
      <c r="BA216" s="298"/>
      <c r="BB216" s="298"/>
      <c r="BC216" s="298"/>
      <c r="BD216" s="297"/>
      <c r="BE216" s="298"/>
      <c r="BF216" s="298"/>
      <c r="BG216" s="298"/>
      <c r="BH216" s="298"/>
      <c r="BI216" s="298"/>
      <c r="BJ216" s="298"/>
      <c r="BK216" s="298"/>
      <c r="BL216" s="298"/>
      <c r="BM216" s="230"/>
    </row>
    <row r="217" spans="1:65" ht="19.5" customHeight="1">
      <c r="A217" s="41"/>
      <c r="B217" s="296"/>
      <c r="C217" s="297"/>
      <c r="D217" s="298"/>
      <c r="E217" s="298"/>
      <c r="F217" s="298"/>
      <c r="G217" s="298"/>
      <c r="H217" s="298"/>
      <c r="I217" s="298"/>
      <c r="J217" s="298"/>
      <c r="K217" s="298"/>
      <c r="L217" s="298"/>
      <c r="M217" s="298"/>
      <c r="N217" s="297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7"/>
      <c r="Z217" s="298"/>
      <c r="AA217" s="298"/>
      <c r="AB217" s="298"/>
      <c r="AC217" s="298"/>
      <c r="AD217" s="298"/>
      <c r="AE217" s="298"/>
      <c r="AF217" s="298"/>
      <c r="AG217" s="298"/>
      <c r="AH217" s="298"/>
      <c r="AI217" s="298"/>
      <c r="AJ217" s="297"/>
      <c r="AK217" s="298"/>
      <c r="AL217" s="298"/>
      <c r="AM217" s="298"/>
      <c r="AN217" s="298"/>
      <c r="AO217" s="298"/>
      <c r="AP217" s="298"/>
      <c r="AQ217" s="298"/>
      <c r="AR217" s="298"/>
      <c r="AS217" s="298"/>
      <c r="AT217" s="298"/>
      <c r="AU217" s="297"/>
      <c r="AV217" s="298"/>
      <c r="AW217" s="298"/>
      <c r="AX217" s="298"/>
      <c r="AY217" s="298"/>
      <c r="AZ217" s="298"/>
      <c r="BA217" s="298"/>
      <c r="BB217" s="298"/>
      <c r="BC217" s="298"/>
      <c r="BD217" s="297"/>
      <c r="BE217" s="298"/>
      <c r="BF217" s="298"/>
      <c r="BG217" s="298"/>
      <c r="BH217" s="298"/>
      <c r="BI217" s="298"/>
      <c r="BJ217" s="298"/>
      <c r="BK217" s="298"/>
      <c r="BL217" s="298"/>
      <c r="BM217" s="230"/>
    </row>
    <row r="218" spans="1:65" ht="19.5" customHeight="1">
      <c r="A218" s="41"/>
      <c r="B218" s="296"/>
      <c r="C218" s="297"/>
      <c r="D218" s="298"/>
      <c r="E218" s="298"/>
      <c r="F218" s="298"/>
      <c r="G218" s="298"/>
      <c r="H218" s="298"/>
      <c r="I218" s="298"/>
      <c r="J218" s="298"/>
      <c r="K218" s="298"/>
      <c r="L218" s="298"/>
      <c r="M218" s="298"/>
      <c r="N218" s="297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7"/>
      <c r="Z218" s="298"/>
      <c r="AA218" s="298"/>
      <c r="AB218" s="298"/>
      <c r="AC218" s="298"/>
      <c r="AD218" s="298"/>
      <c r="AE218" s="298"/>
      <c r="AF218" s="298"/>
      <c r="AG218" s="298"/>
      <c r="AH218" s="298"/>
      <c r="AI218" s="298"/>
      <c r="AJ218" s="297"/>
      <c r="AK218" s="298"/>
      <c r="AL218" s="298"/>
      <c r="AM218" s="298"/>
      <c r="AN218" s="298"/>
      <c r="AO218" s="298"/>
      <c r="AP218" s="298"/>
      <c r="AQ218" s="298"/>
      <c r="AR218" s="298"/>
      <c r="AS218" s="298"/>
      <c r="AT218" s="298"/>
      <c r="AU218" s="297"/>
      <c r="AV218" s="298"/>
      <c r="AW218" s="298"/>
      <c r="AX218" s="298"/>
      <c r="AY218" s="298"/>
      <c r="AZ218" s="298"/>
      <c r="BA218" s="298"/>
      <c r="BB218" s="298"/>
      <c r="BC218" s="298"/>
      <c r="BD218" s="297"/>
      <c r="BE218" s="298"/>
      <c r="BF218" s="298"/>
      <c r="BG218" s="298"/>
      <c r="BH218" s="298"/>
      <c r="BI218" s="298"/>
      <c r="BJ218" s="298"/>
      <c r="BK218" s="298"/>
      <c r="BL218" s="298"/>
      <c r="BM218" s="230"/>
    </row>
    <row r="219" spans="1:65" ht="19.5" customHeight="1">
      <c r="A219" s="41"/>
      <c r="B219" s="296"/>
      <c r="C219" s="297"/>
      <c r="D219" s="298"/>
      <c r="E219" s="298"/>
      <c r="F219" s="298"/>
      <c r="G219" s="298"/>
      <c r="H219" s="298"/>
      <c r="I219" s="298"/>
      <c r="J219" s="298"/>
      <c r="K219" s="298"/>
      <c r="L219" s="298"/>
      <c r="M219" s="298"/>
      <c r="N219" s="297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7"/>
      <c r="Z219" s="298"/>
      <c r="AA219" s="298"/>
      <c r="AB219" s="298"/>
      <c r="AC219" s="298"/>
      <c r="AD219" s="298"/>
      <c r="AE219" s="298"/>
      <c r="AF219" s="298"/>
      <c r="AG219" s="298"/>
      <c r="AH219" s="298"/>
      <c r="AI219" s="298"/>
      <c r="AJ219" s="297"/>
      <c r="AK219" s="298"/>
      <c r="AL219" s="298"/>
      <c r="AM219" s="298"/>
      <c r="AN219" s="298"/>
      <c r="AO219" s="298"/>
      <c r="AP219" s="298"/>
      <c r="AQ219" s="298"/>
      <c r="AR219" s="298"/>
      <c r="AS219" s="298"/>
      <c r="AT219" s="298"/>
      <c r="AU219" s="297"/>
      <c r="AV219" s="298"/>
      <c r="AW219" s="298"/>
      <c r="AX219" s="298"/>
      <c r="AY219" s="298"/>
      <c r="AZ219" s="298"/>
      <c r="BA219" s="298"/>
      <c r="BB219" s="298"/>
      <c r="BC219" s="298"/>
      <c r="BD219" s="297"/>
      <c r="BE219" s="298"/>
      <c r="BF219" s="298"/>
      <c r="BG219" s="298"/>
      <c r="BH219" s="298"/>
      <c r="BI219" s="298"/>
      <c r="BJ219" s="298"/>
      <c r="BK219" s="298"/>
      <c r="BL219" s="298"/>
      <c r="BM219" s="230"/>
    </row>
  </sheetData>
  <mergeCells count="112">
    <mergeCell ref="Y13:AG13"/>
    <mergeCell ref="AO5:AO6"/>
    <mergeCell ref="R8:R10"/>
    <mergeCell ref="V8:V10"/>
    <mergeCell ref="AC8:AC10"/>
    <mergeCell ref="AG8:AG10"/>
    <mergeCell ref="AN8:AN10"/>
    <mergeCell ref="AO8:AO10"/>
    <mergeCell ref="AI5:AI6"/>
    <mergeCell ref="AI8:AI10"/>
    <mergeCell ref="AJ5:AJ6"/>
    <mergeCell ref="AJ8:AJ10"/>
    <mergeCell ref="AK5:AK6"/>
    <mergeCell ref="AK8:AK10"/>
    <mergeCell ref="AG5:AG6"/>
    <mergeCell ref="AH5:AH6"/>
    <mergeCell ref="BD5:BD6"/>
    <mergeCell ref="BD8:BD10"/>
    <mergeCell ref="BE5:BE6"/>
    <mergeCell ref="BE8:BE10"/>
    <mergeCell ref="BK5:BK6"/>
    <mergeCell ref="BK8:BK10"/>
    <mergeCell ref="BL5:BL6"/>
    <mergeCell ref="BL8:BL10"/>
    <mergeCell ref="BG5:BG6"/>
    <mergeCell ref="BH5:BH6"/>
    <mergeCell ref="BH8:BH10"/>
    <mergeCell ref="BI5:BI6"/>
    <mergeCell ref="BI8:BI10"/>
    <mergeCell ref="AX5:AX6"/>
    <mergeCell ref="AY5:AY6"/>
    <mergeCell ref="AY8:AY10"/>
    <mergeCell ref="AZ5:AZ6"/>
    <mergeCell ref="AZ8:AZ10"/>
    <mergeCell ref="BB5:BB6"/>
    <mergeCell ref="BB8:BB10"/>
    <mergeCell ref="BC5:BC6"/>
    <mergeCell ref="BC8:BC10"/>
    <mergeCell ref="AR5:AR6"/>
    <mergeCell ref="AR8:AR10"/>
    <mergeCell ref="AS5:AS6"/>
    <mergeCell ref="AS8:AS10"/>
    <mergeCell ref="AT5:AT6"/>
    <mergeCell ref="AT8:AT10"/>
    <mergeCell ref="AU5:AU6"/>
    <mergeCell ref="AU8:AU10"/>
    <mergeCell ref="AV5:AV6"/>
    <mergeCell ref="AV8:AV10"/>
    <mergeCell ref="A12:B12"/>
    <mergeCell ref="N14:R14"/>
    <mergeCell ref="A17:BL17"/>
    <mergeCell ref="A5:A6"/>
    <mergeCell ref="A8:A10"/>
    <mergeCell ref="N5:N6"/>
    <mergeCell ref="N8:N10"/>
    <mergeCell ref="O5:O6"/>
    <mergeCell ref="O8:O10"/>
    <mergeCell ref="S5:S6"/>
    <mergeCell ref="S8:S10"/>
    <mergeCell ref="T5:T6"/>
    <mergeCell ref="V5:V6"/>
    <mergeCell ref="W5:W6"/>
    <mergeCell ref="W8:W10"/>
    <mergeCell ref="X5:X6"/>
    <mergeCell ref="X8:X10"/>
    <mergeCell ref="Y5:Y6"/>
    <mergeCell ref="Y8:Y10"/>
    <mergeCell ref="AH8:AH10"/>
    <mergeCell ref="Z5:Z6"/>
    <mergeCell ref="Z8:Z10"/>
    <mergeCell ref="AD5:AD6"/>
    <mergeCell ref="AD8:AD10"/>
    <mergeCell ref="AU2:BC2"/>
    <mergeCell ref="BD2:BL2"/>
    <mergeCell ref="AU3:AY3"/>
    <mergeCell ref="AZ3:BC3"/>
    <mergeCell ref="BD3:BH3"/>
    <mergeCell ref="BI3:BL3"/>
    <mergeCell ref="A2:B2"/>
    <mergeCell ref="AD3:AG3"/>
    <mergeCell ref="AH3:AI3"/>
    <mergeCell ref="AJ3:AN3"/>
    <mergeCell ref="AO3:AR3"/>
    <mergeCell ref="A3:B3"/>
    <mergeCell ref="N3:R3"/>
    <mergeCell ref="S3:V3"/>
    <mergeCell ref="W3:X3"/>
    <mergeCell ref="Y3:AC3"/>
    <mergeCell ref="N2:X2"/>
    <mergeCell ref="Y2:AI2"/>
    <mergeCell ref="AJ2:AT2"/>
    <mergeCell ref="AS3:AT3"/>
    <mergeCell ref="C2:M2"/>
    <mergeCell ref="C3:G3"/>
    <mergeCell ref="H3:K3"/>
    <mergeCell ref="L3:M3"/>
    <mergeCell ref="C14:G14"/>
    <mergeCell ref="H13:P13"/>
    <mergeCell ref="C8:C10"/>
    <mergeCell ref="D8:D10"/>
    <mergeCell ref="G8:G10"/>
    <mergeCell ref="H8:H10"/>
    <mergeCell ref="K8:K10"/>
    <mergeCell ref="C5:C6"/>
    <mergeCell ref="D5:D6"/>
    <mergeCell ref="H5:H6"/>
    <mergeCell ref="I5:I6"/>
    <mergeCell ref="K5:K6"/>
    <mergeCell ref="L5:L6"/>
    <mergeCell ref="M5:M6"/>
    <mergeCell ref="L8:L10"/>
    <mergeCell ref="M8:M10"/>
  </mergeCells>
  <phoneticPr fontId="54" type="noConversion"/>
  <pageMargins left="0.70833333333333304" right="0.70833333333333304" top="0.74791666666666701" bottom="0.74791666666666701" header="0.31458333333333299" footer="0.31458333333333299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碩士班-112-115報名、錄取情形統計</vt:lpstr>
      <vt:lpstr>碩士在職班-112-115報名、錄取情形統計</vt:lpstr>
      <vt:lpstr>博士班112-115報名、錄取情形統計</vt:lpstr>
      <vt:lpstr>'博士班112-115報名、錄取情形統計'!Print_Area</vt:lpstr>
      <vt:lpstr>'碩士在職班-112-115報名、錄取情形統計'!Print_Area</vt:lpstr>
      <vt:lpstr>'碩士班-112-115報名、錄取情形統計'!Print_Area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曹君琪</cp:lastModifiedBy>
  <cp:lastPrinted>2026-07-06T01:11:15Z</cp:lastPrinted>
  <dcterms:created xsi:type="dcterms:W3CDTF">2015-06-05T18:19:00Z</dcterms:created>
  <dcterms:modified xsi:type="dcterms:W3CDTF">2026-09-22T00:44:30Z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